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 полугодие 2022 года" sheetId="1" r:id="rId1"/>
  </sheets>
  <definedNames/>
  <calcPr fullCalcOnLoad="1"/>
</workbook>
</file>

<file path=xl/sharedStrings.xml><?xml version="1.0" encoding="utf-8"?>
<sst xmlns="http://schemas.openxmlformats.org/spreadsheetml/2006/main" count="344" uniqueCount="239">
  <si>
    <t>Информация о реализации национальных проектов, государственных и муниципальных программ по состоянию на 1 июля 2022 года</t>
  </si>
  <si>
    <t>№ п/п</t>
  </si>
  <si>
    <t>Наименование программы</t>
  </si>
  <si>
    <t>Общий запланированный, размер финансирования в текущем году, руб.</t>
  </si>
  <si>
    <t>в то числе по бюджетам, руб.</t>
  </si>
  <si>
    <t>Фактический размер финансирования всего, руб.</t>
  </si>
  <si>
    <t>Наименование мероприятия программы</t>
  </si>
  <si>
    <t>Размер финансирования по мероприятию, запланированный, руб.</t>
  </si>
  <si>
    <t>Фактическое расходование средств бюджетов, руб.</t>
  </si>
  <si>
    <t>Реквизиты соглашений о выделении средств субсидии по мероприятию ( с указанием сторон) органам местного самоуправления (в т. ч. с органами власти Архангельской области) учреждениям, либо иным лицам; планируемые сроки заключения соглашений, размер финансирования каждого направления, размер финансирования по каждому мероприятию:</t>
  </si>
  <si>
    <t>Направление расходования субсидии согласно соглашения, размер финансирования каждого направления, размер финансирования по мероприятию</t>
  </si>
  <si>
    <t>Запланированный размер финансирования по мероприятию, руб.</t>
  </si>
  <si>
    <t>Фактическое расходование средств, руб.</t>
  </si>
  <si>
    <t>Получатель субсидии (орган местного самоуправления, учреждение, иное лицо, использующее субсидию</t>
  </si>
  <si>
    <t>Реквизиты контрактов, договоров по мероприятию программы/направлению расходования субсидии, заключенных органами местного самоуправления, подведомственными организациями, иными лицами с указанием их предметов, цен, сроков и реквизитами сторон. По трудовым договорам указывать только общий фонд оплаты труда</t>
  </si>
  <si>
    <t>Дата исполнения контракта, договора</t>
  </si>
  <si>
    <t>средства федерального бюджета</t>
  </si>
  <si>
    <t>средства областного бюджета</t>
  </si>
  <si>
    <t>средства местного бюджета</t>
  </si>
  <si>
    <t>Национальные проекты</t>
  </si>
  <si>
    <t>«Жилье и городская среда»</t>
  </si>
  <si>
    <t>созд.кгс в мал.гор.и истор.посел.по итогам пров.Всерос.конкурса лучш.проектов создания кгс</t>
  </si>
  <si>
    <t>Согл.12 25.02.2022 10000000,00; Согл.20-2022-052758 02.03.2022 50000000,00; согл 11646101-1-2021-001 от 12.02.21; сог 14/2021 от 21.12.2021;</t>
  </si>
  <si>
    <t>МБУК «ОДК»</t>
  </si>
  <si>
    <t>ООО "АЛЬЯНС-ПРОЕКТ" дог.2-2022 11.07.22 3498055,56</t>
  </si>
  <si>
    <t>«Культура»</t>
  </si>
  <si>
    <t>реконструкция и кап.ремонт муницип.музеев</t>
  </si>
  <si>
    <t>Согл.20-2022-052217 11.03.2022 378668,00</t>
  </si>
  <si>
    <t>МБУК «ОИММ»</t>
  </si>
  <si>
    <t>ОИММ-Дог.24032022/1 24.03.22 378668,00, доп.согл.1 31.05.22</t>
  </si>
  <si>
    <t>Государственные программы</t>
  </si>
  <si>
    <t>ГП "Культура Русского Севера (2013-2020 годы)"</t>
  </si>
  <si>
    <t xml:space="preserve"> оснащ.дет.школ искус.по видам искусств Арх.обл.муз.инстр.,оборуд.и учеб.материалами; меропр.по модернизации библиотек в части комплект.кн.ф. муницип.библиотек на 2022 год; комплект.книж.фондов библиотек муницип.образов.Арх.обл.и подписку на периодич.печать; повыш.ср.зараб.платы работников муницип.учрежд.культуры муницип.образов.Арх.обл.; обеспеч.развития и укрепл.мтб домов культуры в нас.пунктах с числом жит.до 50 тыс.чел.; меропр.в рамках проекта «ЛЮБО-ДОРОГО».</t>
  </si>
  <si>
    <t>Согл.17 01.06.22 650000,00 ОШИ;Согл.20-2022-053786 03.03.2022 314855,97 ОБС; Согл.10 16.02.2022 77639,74 ОБС; доп.согл.2 07.04.22 534618,73 повыш.зп ОБС; доп.согл.2 07.04.22 151696,23 повыш.зп ОИММ;согл.20-2022-054767 11.03.22 1357021,74 ДК; доп.согл.2 11.04.22 2065136,51 повыш.ср.зп.ДК; согл.  108695,65 ДК</t>
  </si>
  <si>
    <t>МБУ ДО «ОШИ»; МБУК «ОБС»; МБУК «ОИММ»; МБУК «ОДК»</t>
  </si>
  <si>
    <r>
      <rPr>
        <sz val="10"/>
        <rFont val="Arial"/>
        <family val="2"/>
      </rPr>
      <t xml:space="preserve">ОШИ Дог.МУЗ 00010239 15.06.2022 ООО "МУЗАККОРД" 125000,00 остаток 525000,00 будет заключено еще два контракта для приобретения музинструментов;ОБС по 314855,97-1. </t>
    </r>
    <r>
      <rPr>
        <b/>
        <sz val="11"/>
        <color indexed="8"/>
        <rFont val="Calibri"/>
        <family val="2"/>
      </rPr>
      <t>ООО "Оберег+"</t>
    </r>
    <r>
      <rPr>
        <sz val="11"/>
        <color indexed="8"/>
        <rFont val="Calibri"/>
        <family val="2"/>
      </rPr>
      <t xml:space="preserve">Дог.NUT-57 28.04.22 </t>
    </r>
    <r>
      <rPr>
        <sz val="11"/>
        <rFont val="Calibri"/>
        <family val="2"/>
      </rPr>
      <t>ф</t>
    </r>
    <r>
      <rPr>
        <sz val="11"/>
        <color indexed="8"/>
        <rFont val="Calibri"/>
        <family val="2"/>
      </rPr>
      <t>ед.260700,74,2.</t>
    </r>
    <r>
      <rPr>
        <b/>
        <sz val="11"/>
        <color indexed="8"/>
        <rFont val="Calibri"/>
        <family val="2"/>
      </rPr>
      <t>АРО ООО "Союз писателей России"</t>
    </r>
    <r>
      <rPr>
        <sz val="11"/>
        <color indexed="8"/>
        <rFont val="Calibri"/>
        <family val="2"/>
      </rPr>
      <t xml:space="preserve"> Контр.б/н 18.04.22(обл.12000,00),3.</t>
    </r>
    <r>
      <rPr>
        <b/>
        <sz val="11"/>
        <color indexed="8"/>
        <rFont val="Calibri"/>
        <family val="2"/>
      </rPr>
      <t>ОАО "Онежская типография"</t>
    </r>
    <r>
      <rPr>
        <sz val="11"/>
        <color indexed="8"/>
        <rFont val="Calibri"/>
        <family val="2"/>
      </rPr>
      <t xml:space="preserve">Дог.116 15.06.22(обл.12000,00) остаток 30155,23; 77639,74-1.АО "Почта России"Дог.3085/3 21.02.22(подписка)(61834,32-обл.)2.АО "Почта России"Дог.5.3.1.4-015/22-203 02.06.22 15805,42 (подписка)(обл.+р-н), ДК: ООО "КМС-Спорт" дог.675 25.04.22 596400,00, ИП Рудаков О.А. дог.16/05/26/АР4 05.05.22 153113,00, ООО «Облснаб» дог.бн 21.04.22 110740,00, ООО «СИММАРТ» дог.35641 21.04.22 349046,24, ООО Компания "Урал Про" дог.бн 25.04.22 97000,00, ИП Штинников ДН дог.39/ХМП-060622 06.06.22 33080,00.                                                                                                                                                                                                                                                  </t>
    </r>
  </si>
  <si>
    <t>ГП «Устойчивое развитие сельских территорий Архангельской области (2014-2020) годы» на территории Онежского муниципального района</t>
  </si>
  <si>
    <t>Муниципальные программы муниципальное образование «Онежский муниципальный район»</t>
  </si>
  <si>
    <t>МП «Культура Онежского района (2017-2023 годы)»</t>
  </si>
  <si>
    <t>Муниципальное задание, субсидия на иные цели, организация праздников, памятных дат, дней воинской славы</t>
  </si>
  <si>
    <t xml:space="preserve">ОШИ согл.9 11.01.22 12074994,00 МЗ, иные согл.14 24.01.22 159700,00; ОБС согл.1 11.01.22 28992427,00  МЗ, иные согл.4 24.01.22 700000,00 , сог.8 24.01.22 505594,73; ОИММ согл.2 11.01.22 8854572,55 МЗ, иные согл.7 24.01.22 154800,00 </t>
  </si>
  <si>
    <t>МБУ ДО «ОШИ», МБУК «ОБС», МБУК «ОИММ»</t>
  </si>
  <si>
    <t>ОШИ:ООО "Онега-Водоканал" дог.205 17.01.22 10886,12, АО «Онега-Энергия» 3/22-т 19.01.22 242,439,27, ООО «СПЕЦХОЗЯЙСТВО» дог.бн 14.07.22  12000,00, ПАО Ростелеком дог.229000082796 17.01.22  43912,17, ООО ТГК-2 ЭНЕРГОСБЫТ дог. 14-005231 17.01.22 57781,73, ЭКОИНТЕГРАТОР ООО дог.09870 17.01.22 4075,00, ОХРАНА РОСГВАРДИИ ФГУП дог.3403N00619 17.01.22 48338,22 и дог.3403N00620 17.01.22 15264,60 и дог.22-18 17.01.22 21676,08, ИП Сауков Дмитрий Алексеевич дог.10 08.02.22 4600,00, OOO "ТПБ Учебный центр" дог.В12151-ТПБМ-БМ-РАМ 18.02.22 1500,00, АО"ПФ"СКБ КОНТУР" дог.06800008/22 01.03.22 4900,00,АРХАНГЕЛЬСКОЕ ОБЛАСТНОЕ ОТДЕЛЕНИЕ ВДПО дог.31/7 27.05.22 4125,00, АРХАНГЕЛЬСКОЕ ППА ООО дог.487-01-22КП/ППА 17.01.22 19800,00, ИП Архипов Александр Васильевич дог.бн 29.07.22 7474,74, ТЕХНОЛОГИИ УЧЕТА ООО дог.бн 30.03.22 6808,00, ИП Давыдова Елена Юрьевна дог.28 02.03.22 4195,00 и дог.106 20.06.22 1950,00 и дог.81 23.04.22 3795,00 и дог.143 29.04.22 2297,00, ИП Кузнецов Сергей Валерьевич дог.бн 01.02.22 42900,00 и дог.2/сч-2022 17.01.22 49150,00 и дог.бн 20.06.22 2132,08, ИП Лепилин Юрий Павлович дог.О-687/21 17.01.22 16000,00, ООО Музыка и Культура дог.вт-мк-41053802 15.06.22 5900, ОАО «Онежская типография» дог.105 27.05.22 1800,00, ООО Облснаб дог.бн 12.05.22 4163,00 и дог.бн 16.02.22 16221,00, ООО "ДНС Риейл" дог.ЦЦ6-000007 19.01.22 38999,00 и дог.ЦЦ6-000039 02.03.22 1870,00 и дог.Е-00053743 2240,00, ООО "Инженер" дог.бн 24.02.22 900,00, дог.В12150-ТПБМ-БМ-ПР 18.02.22 12000, ООО «ТБП-Лабаратория дог.В12125-ТПБМ-БМ-СОУТ 21.02.22 21600,00, ОБС: ООО "ПКТС" дог.26-Т 20.01.22 618866,18, ООО "ТГК-2 Энергосбыт" дог.14-005162 19.01.22 283356, АО "АрхоблЭнерго" дог.14-04-Э-22/ПР 19.01.22 954,00,ИП Попов М.А. дог.бн 19.01.22 115181,65, ООО "Содействие-НЕРУД" 1-Т 19.01.22 110362,86,ООО "Онега-Водоканал" дог.195 19.01.22 5100,АО "Онега-Энергия" дог.29/22-т 19.01.22 154209,61, ПАО "Ростелеком" дог. 229000007755 150000,00,ООО "ЭкоИнтегратор" дог.10334 05.03.22 14389,85 и дог.11151 12.04.22 35108,76    ,ОИММ:ООО"ТГК-2 Энергосбыт" дог.14-005198 18.01.22 49298,34,ООО «ПКТС» дог.36-т 31.01.22 709196,58,ООО "Онега-Водоканал" дог.203 20.01.22 8563,80, ООО ЧОП "Старт"дог.64/Т,10.01.22 46800, ИП Лепилин Ю.П. дог.О-330/22 14.01.22 34155,24, ПАО "Ростелеком" дог.229000007745 25.01.22 49815,44 дог.229000007745 МГ/МН  25.01.22 300,00, ООО "ЭкоИнтегратор" дог.10746 09.03.22 277146,28</t>
  </si>
  <si>
    <t>МП «Профилактика правонарушений на территории муниципального образования «Онежский муниципальный район» на 2020-2022 годы»</t>
  </si>
  <si>
    <t>МП «Развитие муниципальной службы в администрации муниципального образования «Онежский муниципальный район» на 2022-2024 годы»</t>
  </si>
  <si>
    <t>МП «Охрана здоровья граждан и пропаганда здорового образа жизни в Онежском муниципальном районе на 2020-2022 годы»</t>
  </si>
  <si>
    <r>
      <rPr>
        <sz val="12"/>
        <rFont val="Times New Roman"/>
        <family val="1"/>
      </rPr>
      <t xml:space="preserve">Обеспечение  </t>
    </r>
    <r>
      <rPr>
        <sz val="12"/>
        <color indexed="8"/>
        <rFont val="Times New Roman"/>
        <family val="1"/>
      </rPr>
      <t>транспортным сопровождением с целью медицинского обследования в специальных центрах</t>
    </r>
  </si>
  <si>
    <t>МП «Управление муниципальными финансами и муниципальным долгом муниципального образования «Онежский муниципальный район» на 2017-2022 годы»</t>
  </si>
  <si>
    <t xml:space="preserve">Организация и обеспечение бюджетного процесса, управление муниципальным долгом в муниципальном образовании «Онежский муниципальный район»; Поддержание устойчивого исполнения бюджетов поселений, выравнивание бюджетной обеспеченности муниципальных образований (поселений) Онежского муниципального района </t>
  </si>
  <si>
    <r>
      <rPr>
        <sz val="12"/>
        <rFont val="Times New Roman"/>
        <family val="1"/>
      </rPr>
      <t>Решение Собрания депутатов 318 от 17.12.2021;Решение Собрания депутатов 318 от 17.12.2021;Решение Собрания депутатов 318 от 17.12.2021;Муниципальный контракт 03-2021 от 08.11.2021;МО «Золотухское»-Соглашение 7 от 19.01.2022обл.бюджет,Соглашение 8 от 19.01.2022-районный бюджет,МО «Кодинское»-Соглашение 9 от 20.01.2022-обл.бюджет,Соглашение 10 от 20.01.2022-районный бюджет,МО «Маошуйское» Соглашение 13 от 27.01.2022 обл.бюджет,МО «Нименьгское» Соглашение 5 от 18.01.2022-обл.бюджет,Соглашение 6 от 18.01.2022-районный бюджет,МО «Онежское»-Решение Собрания депутатов 318 от 17.12.2021-обл.бюджет,МО «Покровское»Соглашение 1 от 18.01.2022-об.бюджет,Соглашение 2 от 18.01.2022-районный бюджет,МО «Порожское»-Соглашение 12 от 20.01.2022-обл.бюджет,Соглашение 11 от 20.01.2022-районный бюджет,МО Чекуевское»-Соглашение 3 от 18.01.2022-обл.бюджет,Соглашение 4 от 18.01.2022;</t>
    </r>
    <r>
      <rPr>
        <sz val="12"/>
        <rFont val="Times New Roman"/>
        <family val="1"/>
      </rPr>
      <t>МО «Золотухское»-Соглашение 3 от 25.01.2022,МО «Кодинское»-Соглашение 4 от 25.01.2022,МО «Малошуйское»-Соглашение 7 от 31.01.2022,МО «Нименьгское»Соглашение 5 от 25.01.2022,МО «Покровское»-Соглашение 1 от 25.01.2022,МО «Порожское»-Соглашение 2 от 25.01.2022,МО «Чекуевское»-Соглашение 6 от 25.01.2022,МО «Онежское»-Решение Собрания депутатов 318 от 17.12.2021</t>
    </r>
  </si>
  <si>
    <t>госполномочия по администр.правонаруш.;   проведение выборов в СД; воинский учет;   обслуживание мун.долга; выравнивание бюджетной обеспечен.поселений;   софинансиров. вопросов местного значения</t>
  </si>
  <si>
    <t>630000;       2429000;           1188205,94;   7211228,47;                                                                    14689086,37;     64286082,69</t>
  </si>
  <si>
    <t>0,00                 2429000;       0,00;     7211228,47;   6742195,77;  64286082,69</t>
  </si>
  <si>
    <t>238987,13;               0,00;           433662,79;    2060073,61;   7343588,49;   36001683,14</t>
  </si>
  <si>
    <t>238987,13;       0,00;       433662,79;         0,00;      3972490,60;        0,00</t>
  </si>
  <si>
    <t>0,00;                        0,00;                     0,00;     2060073,614    3371097,89;   36001683,14</t>
  </si>
  <si>
    <t>Поселения;          избирком;            поселения;       кредит.организ.;           поселения;    поселения</t>
  </si>
  <si>
    <t>ежемесячно;единоразово;ежемесячно;согласно графика погошения процентов -ежемесячно;ежемесячно;ежемесячно.</t>
  </si>
  <si>
    <t>МП «Модернизация объектов водоснабжения, водоотведения и очистки сточных вод на территории муниципального образования «Онежский муниципальный  район» на 2020-2024 годы»</t>
  </si>
  <si>
    <t>МП «Комплексное развитие сельских территорий Онежского муниципального района на 2020-2025 годы»</t>
  </si>
  <si>
    <r>
      <rPr>
        <sz val="12"/>
        <color indexed="8"/>
        <rFont val="Times New Roman"/>
        <family val="1"/>
      </rPr>
      <t>МП «</t>
    </r>
    <r>
      <rPr>
        <sz val="12"/>
        <rFont val="Times New Roman"/>
        <family val="1"/>
      </rPr>
      <t>Формирование, содержание и рациональное использование имущества муниципального образования «Онежский муниципальный район» на 2022-2027 годы</t>
    </r>
    <r>
      <rPr>
        <sz val="12"/>
        <color indexed="8"/>
        <rFont val="Times New Roman"/>
        <family val="1"/>
      </rPr>
      <t>»</t>
    </r>
  </si>
  <si>
    <t>МП «Капитальный ремонт муниципального жилищного фонда муниципального образования «Онежский муниципальный район» на 2020-2022 годы»</t>
  </si>
  <si>
    <t>МП «Социальная поддержка незащищенных слоев населения муниципального образования «Онежский муниципальный район» на 2019-2022 годы»</t>
  </si>
  <si>
    <t xml:space="preserve">Оплата проезда в г.Архангельск в День Памяти воинов, погибших при защите Отечества; Проведение мероприятий Советом ветеранов; Проведение мероприятий Советом ветеранов администрации; Приобретение венков Советом ветеранов в связи с похоронами; Проведение мероприятий, посвященных Декаде инвалидов; Проведение мероприятий, посвященных Новогодним праздникам;  Проведение мероприятий, к Дню  пожилых людей; Организация подвоза участников Форума приемных родителей; Субсидии некоммерческим организациям;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№5-ФЗ «О ветеранах»;  Оформление подписки на районную газету «Онега»; </t>
  </si>
  <si>
    <t>МП «Обеспечение безопасности людей на водных объектах на территории Онежского района на 2019-2022 годы»</t>
  </si>
  <si>
    <r>
      <rPr>
        <sz val="12"/>
        <color indexed="8"/>
        <rFont val="Times New Roman"/>
        <family val="1"/>
      </rPr>
      <t>МП «</t>
    </r>
    <r>
      <rPr>
        <sz val="12"/>
        <rFont val="Times New Roman"/>
        <family val="1"/>
      </rPr>
      <t>Защита населения Онежского района от пожаров и чрезвычайных ситуаций на 2019-2022 годы</t>
    </r>
    <r>
      <rPr>
        <sz val="12"/>
        <color indexed="8"/>
        <rFont val="Times New Roman"/>
        <family val="1"/>
      </rPr>
      <t>»</t>
    </r>
  </si>
  <si>
    <t>МП «Улучшение условий и охраны труда в муниципальном образовании «Онежский муниципальный район» на 2022-2024 годы»</t>
  </si>
  <si>
    <t>МП «Развитие въездного и внутреннего туризма в Онежском районе (2019-2022 годы)»</t>
  </si>
  <si>
    <t>ИП Минайлов С.А. дог.СДЛ-340 19.04.22 15000,00</t>
  </si>
  <si>
    <r>
      <rPr>
        <sz val="12"/>
        <color indexed="8"/>
        <rFont val="Times New Roman"/>
        <family val="1"/>
      </rPr>
      <t>МП «</t>
    </r>
    <r>
      <rPr>
        <sz val="12"/>
        <rFont val="Times New Roman"/>
        <family val="1"/>
      </rPr>
      <t>Профилактика терроризма и экстремизма, а также минимизации и (или) ликвидации последствий проявлений терроризма и экстремизма на территории муниципального образования «Онежский муниципальный район» на 2019-2022 годы</t>
    </r>
    <r>
      <rPr>
        <sz val="12"/>
        <color indexed="8"/>
        <rFont val="Times New Roman"/>
        <family val="1"/>
      </rPr>
      <t>»</t>
    </r>
  </si>
  <si>
    <r>
      <rPr>
        <sz val="12"/>
        <rFont val="Times New Roman"/>
        <family val="1"/>
      </rPr>
      <t>МП «</t>
    </r>
    <r>
      <rPr>
        <sz val="12"/>
        <color indexed="8"/>
        <rFont val="Times New Roman"/>
        <family val="1"/>
      </rPr>
      <t>Противодействие коррупции на территории Онежского муниципального района на 2017-2020 годы</t>
    </r>
    <r>
      <rPr>
        <sz val="12"/>
        <rFont val="Times New Roman"/>
        <family val="1"/>
      </rPr>
      <t xml:space="preserve">» </t>
    </r>
  </si>
  <si>
    <t>МП «Формирование современной  городской среды на территории муниципального образования «Онежский муниципальный район» на 2018-2024 годы»</t>
  </si>
  <si>
    <t>МП «Формирование законопослушного поведения участников дорожного движения на территории муниципального образования «Онежский муниципальный район» на 2022-2024 годы»</t>
  </si>
  <si>
    <t>Проведение соревнований, игр, конкурсов творческих работ среди детей по безопасности дорожного движения (районные соревнования «Безопасное колесо», «Дорога и мы», конкурсы и викторины по ПДД в детских оздоровительных лагерях)</t>
  </si>
  <si>
    <t>Соглашение № 6/076-001 от 10.01.22 заключено с МБОУ ОСОШ</t>
  </si>
  <si>
    <t>Субсидия на реализацию мероприятий, проводимых в рамках  муниципальных и региональных программ, не учитываемые в нормативных затратах на оказание муниципальных услуг (выполнение работ)</t>
  </si>
  <si>
    <t>МБОУ ОСОШ</t>
  </si>
  <si>
    <t>МП «Развитие системы обращения с твердыми коммунальными отходами в муниципальном образовании «Онежский муниципальный район» на 2020-2022 годы»</t>
  </si>
  <si>
    <t>МП  «Развитие спорта в Онежском районе (2021-2024 годы)»</t>
  </si>
  <si>
    <t>Участие сборных команд Онеж.р-на в областных Беломорских играх, проведение Первенств, Кубков, Чемпионатов Онеж.р-на, организ.мед.обеспеч.официальных физкультур.и спортив.меропр., физкульт.меропр.(Лыжня России, майский кросс, День физкультурника, Кросс нации), содействие обеспеч.обществ.порядка и обществ.безопасности во время спортив.и физкульт.меропр.</t>
  </si>
  <si>
    <t>ООО  «ЧОП Арсенал-Регион» 58Ф 14.01.22 25000,00, ГБУ «Онежская ЦРБ» 1 14.01.22 18000,00, ИП Варакин бн 24.01.22 14300,00, МУП «Онегаавтотранс» бн 25.03.22 5577,44,</t>
  </si>
  <si>
    <t>МП «Противодействие коррупции на территории Онежского муниципального района на 2021-2024 годы»</t>
  </si>
  <si>
    <t>МП «Содержание и развитие дорожно-транспортной инфраструктуры Онежского района на 2021-2023 годы»</t>
  </si>
  <si>
    <t>МП «Энергоснабжение и повышение энергетической эффективности муниципального образования «Онежский муниципальный район» на 2021-2023 годы»</t>
  </si>
  <si>
    <t>МП «Обеспечение условий доступности  для инвалидов жилых помещений и общего имущества  в многоквартирном доме на территории муниципального образования «Онежский муниципальный район»  на 2021-2025 годы»</t>
  </si>
  <si>
    <t>МП  «Развитие молодежной политики в Онежском районе на 2021 – 2024 годы»</t>
  </si>
  <si>
    <t xml:space="preserve">Грантовая поддержка ; Гражданско-патриотическое воспитание молодежи; Вовлечение молодежи в социальную практику; Поддержка творческой и талантливой молодежи и молодежных инициатив; Профилактика негативных проявлений в молодежной среде;  Пропаганда ценностей семьи и брака; Информационное обеспечение молодежной политики ; </t>
  </si>
  <si>
    <t>МП «Обеспечение жильем молодых семей на территории муниципального образования «Онежский муниципальный район» на 2021 - 2024 годы»</t>
  </si>
  <si>
    <t>Обеспечение жильем молодых семей на территории муниципального образования «Онежский муниципальный район</t>
  </si>
  <si>
    <t>МП «Содействие развитию социально ориентированных некоммерческих организаций в Онежском муниципальном районе на 2021- 2024 годы»</t>
  </si>
  <si>
    <t>Предоставление субсидий социально ориентированным некоммерческим организациям на реализацию проектов районного конкурса «Общественная инициатива»</t>
  </si>
  <si>
    <t>МП «Развитие территориального общественного самоуправления в муниципальном образовании «Онежский муниципальный район» на 2021-2024 годы»</t>
  </si>
  <si>
    <t>Предоставление субсидий бюджетам поселений на поддержку творческих общественных инициатив; Проведение тематических семинаров, круглых столов, конференций для представителей ТОС</t>
  </si>
  <si>
    <t>МП «Поддержка предпринимательства и торговли на территории Онежского муниципального района на 2021-2024 годы»</t>
  </si>
  <si>
    <t>МП «Экологическая безопасность Онежского муниципального района на 2021-2023 годы»</t>
  </si>
  <si>
    <t>МП «Поддержка сельхозтоваропроизводителей Онежского района на 2021-2023 годы»</t>
  </si>
  <si>
    <t>МП «Развитие жилищного строительства на территории муниципального образования «Онежский муниципальный район» на 2021-2024 годы»</t>
  </si>
  <si>
    <r>
      <rPr>
        <sz val="12"/>
        <color indexed="8"/>
        <rFont val="Times New Roman"/>
        <family val="1"/>
      </rPr>
      <t>МП «</t>
    </r>
    <r>
      <rPr>
        <sz val="12"/>
        <rFont val="Times New Roman"/>
        <family val="1"/>
      </rPr>
      <t>Развитие системы образования в Онежском районе на 2022-2024 годы</t>
    </r>
    <r>
      <rPr>
        <sz val="12"/>
        <color indexed="8"/>
        <rFont val="Times New Roman"/>
        <family val="1"/>
      </rPr>
      <t>»</t>
    </r>
  </si>
  <si>
    <t>Строительство детского сада в п.Малошуйка на 120 мест</t>
  </si>
  <si>
    <t>Контракт №1Услуги частной охраны (Охранный (технический) мониторинг) — реестровый номер контракта -  3290600505822000009 
Контракт энергоснабжения № 14-005241  - реестровый номер контракта —  3290600505822000001
Контракт № 196 холодного водоснабжения и водоотведения — реестровый номер контракта —  3290600505822000002 
Контракт №1Услуги частной охраны (Охранный (технический) мониторинг) — реестровый номер контракта -  3290600505822000004 
Контракт № 24/22-т на отпуск и потребление тепловой энергии в горячей воде- реестровый номер контракта — 3290600505822000003 
Контракт № 25/22-т  на отпуск и потребление тепловой энергии в горячей воде — реестровый номер контракта —   3290600493922000002 
Контракт энергоснабжения № 14-005176  - реестровый номер контракта —№ 3290600493922000001
Контаракт № 199 холодного водоснабжения и водоотведения - реестровый номер контракта —3290600493922000003 
Контракт №1Услуги частной охраны (Охранный (технический) мониторинг) — реестровый номер контракта -  3290600493922000004 
Контракт № 21-т на отпуск и потребление тепловой энергии в горячей воде— реестровый номер контракта —  3290600513922000001 
Муниципальный контракт энергоснабжения № 14-005190 - реестровый номер контракта — 3290600497822000002 
Контракт №8-а Услуги частной охраны (Охранный (технический) мониторинг) — реестровый номер контракта -  3290600497822000008 
Контракт№ 104/22-т -т на отпуск и потребление тепловой энергии в горячей воде — реестровый номер контракта —  3290600497822000001 
Контракт № 191 холодного водоснабжения и водоотведения - реестровый номер контракта — 3290600497822000004 
Муниципальный контракт теплоснабжения в горячей воде № 11-т — реестровый номер контракта —  3290600497822000003 
Договор энергоснабжения № 14-005182- реестровый номер контракта —  3290600502622000001 
Муниципальный контракт теплоснабжения в горячей воде № 8-т — реестровый номер контракта — 3290600502622000002 
Контракт № 14-005166 услуги по передаче электроэнергии  - реестровый номер контракта —  3290600504022000003 
Муниципальный контракт холодного водоснабжения и водоотведения № 2- реестровый номер контракта —  3290600504022000001 
Контракт  № 3-водоотведение сточных вод - реестровый номер контракта —   3290600504022000002 
Муниципальный контракт № 1 на отпуск тепловой энергии - реестровый номер контракта —   3290600504022000004 
Муниципальный контракт № 34т энергия тепловая, отпущенная котельными - реестровый номер контракта —  3290600504022000005 
Контракт  № 13-т — энергия тепловая, отпущенная котельными - реестровый номер контракта —  3290600490722000001   
Муниципальный контракт теплоснабжения в горячей воде № 22-т — реестровый номер контракта —  3290600536122000001  
Муниципальный контракт теплоснабжения в горячей воде № 17-т — реестровый номер контракта —  3290600498522000001 
Контракт № 1 Энергия тепловая, отпущенная котельными  - реестровый номер контракта —  3290600501922000003 
Контракт № 10 ТЭ Энергия тепловая, отпущенная котельными  — реестровый номер контракта —  3290600501922000002 
Муниципальный контракт энергоснабжения № 14-005215- реестровый номер контракта —  3290600501922000001</t>
  </si>
  <si>
    <r>
      <rPr>
        <sz val="11"/>
        <rFont val=""/>
        <family val="1"/>
      </rPr>
      <t xml:space="preserve">Исполнение , срок до 30.12.2022г.
</t>
    </r>
    <r>
      <rPr>
        <sz val="11"/>
        <color indexed="8"/>
        <rFont val=""/>
        <family val="1"/>
      </rPr>
      <t xml:space="preserve">Исполнение, срок до 31.12.2022
</t>
    </r>
    <r>
      <rPr>
        <sz val="11"/>
        <rFont val=""/>
        <family val="1"/>
      </rPr>
      <t xml:space="preserve">
</t>
    </r>
    <r>
      <rPr>
        <sz val="11"/>
        <color indexed="8"/>
        <rFont val=""/>
        <family val="1"/>
      </rPr>
      <t xml:space="preserve">            Исполнение, срок до 31.12.2022
</t>
    </r>
    <r>
      <rPr>
        <sz val="11"/>
        <rFont val=""/>
        <family val="1"/>
      </rPr>
      <t xml:space="preserve">
</t>
    </r>
    <r>
      <rPr>
        <sz val="11"/>
        <color indexed="8"/>
        <rFont val=""/>
        <family val="1"/>
      </rPr>
      <t xml:space="preserve">                   Исполнение завершено
</t>
    </r>
    <r>
      <rPr>
        <sz val="11"/>
        <rFont val=""/>
        <family val="1"/>
      </rPr>
      <t xml:space="preserve">
</t>
    </r>
    <r>
      <rPr>
        <sz val="11"/>
        <color indexed="8"/>
        <rFont val=""/>
        <family val="1"/>
      </rPr>
      <t xml:space="preserve">                                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завершено.
</t>
    </r>
    <r>
      <rPr>
        <sz val="11"/>
        <rFont val=""/>
        <family val="1"/>
      </rPr>
      <t xml:space="preserve">
</t>
    </r>
    <r>
      <rPr>
        <sz val="11"/>
        <color indexed="8"/>
        <rFont val="Times New Roman"/>
        <family val="1"/>
      </rPr>
      <t xml:space="preserve">Исполнение , срок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 срок до 30.12.2022г.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прекращено
</t>
    </r>
    <r>
      <rPr>
        <sz val="11"/>
        <rFont val=""/>
        <family val="1"/>
      </rPr>
      <t xml:space="preserve">
</t>
    </r>
    <r>
      <rPr>
        <sz val="11"/>
        <color indexed="8"/>
        <rFont val="Times New Roman"/>
        <family val="1"/>
      </rPr>
      <t xml:space="preserve">Исполнение , срок 31.12.2022
</t>
    </r>
    <r>
      <rPr>
        <sz val="11"/>
        <rFont val=""/>
        <family val="1"/>
      </rPr>
      <t xml:space="preserve">
</t>
    </r>
    <r>
      <rPr>
        <sz val="11"/>
        <color indexed="8"/>
        <rFont val="Times New Roman"/>
        <family val="1"/>
      </rPr>
      <t xml:space="preserve">Исполнение прекращено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до 31.12.2022
</t>
    </r>
    <r>
      <rPr>
        <sz val="11"/>
        <rFont val=""/>
        <family val="1"/>
      </rPr>
      <t xml:space="preserve">
</t>
    </r>
    <r>
      <rPr>
        <sz val="11"/>
        <color indexed="8"/>
        <rFont val="Times New Roman"/>
        <family val="1"/>
      </rPr>
      <t xml:space="preserve">Исполнение, срок 31.12.2022
</t>
    </r>
    <r>
      <rPr>
        <sz val="11"/>
        <rFont val=""/>
        <family val="1"/>
      </rPr>
      <t xml:space="preserve">
</t>
    </r>
    <r>
      <rPr>
        <sz val="11"/>
        <color indexed="8"/>
        <rFont val="Times New Roman"/>
        <family val="1"/>
      </rPr>
      <t xml:space="preserve">Исполнение, срок 31.12.2022
</t>
    </r>
    <r>
      <rPr>
        <sz val="11"/>
        <rFont val=""/>
        <family val="1"/>
      </rPr>
      <t xml:space="preserve">
</t>
    </r>
    <r>
      <rPr>
        <sz val="11"/>
        <color indexed="8"/>
        <rFont val="Times New Roman"/>
        <family val="1"/>
      </rPr>
      <t xml:space="preserve">Исполнение, срок 31.12.2022
</t>
    </r>
    <r>
      <rPr>
        <sz val="11"/>
        <rFont val=""/>
        <family val="1"/>
      </rPr>
      <t xml:space="preserve">
</t>
    </r>
    <r>
      <rPr>
        <sz val="11"/>
        <color indexed="8"/>
        <rFont val="Times New Roman"/>
        <family val="1"/>
      </rPr>
      <t xml:space="preserve">Исполнение, срок 31.12.2022
</t>
    </r>
    <r>
      <rPr>
        <sz val="11"/>
        <rFont val=""/>
        <family val="1"/>
      </rPr>
      <t xml:space="preserve">
</t>
    </r>
    <r>
      <rPr>
        <sz val="11"/>
        <color indexed="8"/>
        <rFont val="Times New Roman"/>
        <family val="1"/>
      </rPr>
      <t>Исполнение, срок 31.12.2022</t>
    </r>
  </si>
  <si>
    <t>Компенсация расходов на оплату стоимости проезда и провоза багажа к месту использования отпуска и обратно для лиц, работающих в организациях финансируемых из бюджета Онежского муниципального района, расположенных в районах Крайнего Севера и приравненных к ним местностях</t>
  </si>
  <si>
    <t>Соглашения заключены с 9 образовательными организациями: МБОУ «СОШ №1 г.Онеги»; МБОУ «СШ №2» г.Онеги»; МБОУ «СШ №4 им. Дважды Героя Советского Союза А.О.Шабалина»; МБОУ «Кодинская СОШ»; МБОУ «Малошуйская СОШ»; МБОУ «Нименьгская ОШ»; МБОУ «Покровская СШ»; МБОУ «Порожская ОШ»; МБОУ «Чекуевская СОШ»</t>
  </si>
  <si>
    <t>Субсидия на компенсацию расходов на оплату стоимости проезда и провоза багажа к месту использования отпуска и обратно для лиц, работающих в организациях финансируемых из бюджета Онежского муниципального района, расположенных в районах Крайнего Севера и приравненных к ним местностях</t>
  </si>
  <si>
    <t>Образовательные организации</t>
  </si>
  <si>
    <t>Укрепление материально-технической базы муниципальных дошкольных образовательных организаций</t>
  </si>
  <si>
    <t>Разработка обоснования инвестиций, осуществляемых в инвестиционный проект по созданию объекта капитального строительства    «Школа на 600 мест»</t>
  </si>
  <si>
    <t>Строительство школы на 600 мест в г.Онеге</t>
  </si>
  <si>
    <t>Содержание и эксплуатация поля для мини футбола с искусственным покрытием, обеспечение его сохранности</t>
  </si>
  <si>
    <t>Соглашение № 4/076-001 от 10.01.22 заключено с МБОУ «СШ №4 им. Дважды Героя Советского Союза А.О.Шабалина»</t>
  </si>
  <si>
    <t>Обеспечение условий для создания и функционирования центров образования цифрового и гуманитарного профилей «Точка роста»</t>
  </si>
  <si>
    <t xml:space="preserve">Соглашение № 3/076-001 от 10.01.22 заключено с МБОУ «СШ №2 г.Онеги» </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</si>
  <si>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в том числе получающих начальное общее образование</t>
  </si>
  <si>
    <t>Соглашения заключены с 12 образовательными организациями: МБОУ «СОШ №1 г.Онеги»; МБОУ «СШ №2» г.Онеги»; МБОУ «ОШ №3 г.Онеги»; МБОУ «СШ №4 им. Дважды Героя Советского Союза А.О.Шабалина»; МБОУ «Глазанская ОШ»; МБОУ «Золотухская ОШ»; МБОУ «Кодинская СОШ»; МБОУ «Малошуйская СОШ»; МБОУ «Нименьгская ОШ»; МБОУ «Покровская СШ»; МБОУ «Порожская ОШ»; МБОУ «Чекуевская СОШ»</t>
  </si>
  <si>
    <t>Субсидия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</si>
  <si>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Обеспечение образовательного процесса в образовательных учреждениях, реализующих программы начального общего, основного общего и среднего общего образования (расходы на заработную плату, содержание имущества, текущие расходы по обеспечению образовательного процесса)</t>
  </si>
  <si>
    <t>Соглашения заключены с 13 образовательными организациями: МБОУ «СОШ №1 г.Онеги»; МБОУ «СШ №2» г.Онеги»; МБОУ «ОШ №3 г.Онеги»; МБОУ «СШ №4 им. Дважды Героя Советского Союза А.О.Шабалина»; МБОУ «Глазанская ОШ»; МБОУ «Золотухская ОШ»; МБОУ «Кодинская СОШ»; МБОУ «Малошуйская СОШ»; МБОУ «Нименьгская ОШ»; МБОУ «Покровская СШ»; МБОУ «Порожская ОШ»; МБОУ «Чекуевская СОШ»; МБОУ ОСОШ</t>
  </si>
  <si>
    <t>Субсидии бюджетным учреждениям на финансовое обеспечение государственного (муниципального) задания</t>
  </si>
  <si>
    <t xml:space="preserve">Контракт №1Услуги частной охраны (Охранный (технический) мониторинг) — реестровый номер контракта -  3290600505822000009 
Контракт энергоснабжения № 14-005241  - реестровый номер контракта —  3290600505822000001
Контракт № 196 холодного водоснабжения и водоотведения — реестровый номер контракта —  3290600505822000002 
Контракт №1Услуги частной охраны (Охранный (технический) мониторинг) — реестровый номер контракта -  3290600505822000004 
Контракт № 24/22-т на отпуск и потребление тепловой энергии в горячей воде- реестровый номер контракта — 3290600505822000003 
Контракт № 25/22-т  на отпуск и потребление тепловой энергии в горячей воде — реестровый номер контракта —   3290600493922000002 
Контракт энергоснабжения № 14-005176  - реестровый номер контракта —№ 3290600493922000001
Контаракт № 199 холодного водоснабжения и водоотведения - реестровый номер контракта —3290600493922000003 
Контракт №1Услуги частной охраны (Охранный (технический) мониторинг) — реестровый номер контракта -  3290600493922000004 
Контракт № 21-т на отпуск и потребление тепловой энергии в горячей воде— реестровый номер контракта —  3290600513922000001 
Муниципальный контракт энергоснабжения № 14-005190 - реестровый номер контракта — 3290600497822000002 
Контракт №8-а Услуги частной охраны (Охранный (технический) мониторинг) — реестровый номер контракта -  3290600497822000008 
Контракт№ 104/22-т -т на отпуск и потребление тепловой энергии в горячей воде — реестровый номер контракта —  3290600497822000001 
Контракт № 191 холодного водоснабжения и водоотведения - реестровый номер контракта — 3290600497822000004 
Муниципальный контракт теплоснабжения в горячей воде № 11-т — реестровый номер контракта —  3290600497822000003 
Договор энергоснабжения № 14-005182- реестровый номер контракта —  3290600502622000001 
Муниципальный контракт теплоснабжения в горячей воде № 8-т — реестровый номер контракта — 3290600502622000002 
Контракт № 14-005166 услуги по передаче электроэнергии  - реестровый номер контракта —  3290600504022000003 
Муниципальный контракт холодного водоснабжения и водоотведения № 2- реестровый номер контракта —  3290600504022000001 
Контракт  № 3-водоотведение сточных вод - реестровый номер контракта —   3290600504022000002 
Муниципальный контракт № 1 на отпуск тепловой энергии - реестровый номер контракта —   3290600504022000004 
Муниципальный контракт № 34т энергия тепловая, отпущенная котельными - реестровый номер контракта —  3290600504022000005 
Контракт  № 13-т — энергия тепловая, отпущенная котельными - реестровый номер контракта —  3290600490722000001   
Муниципальный контракт теплоснабжения в горячей воде № 22-т — реестровый номер контракта —  3290600536122000001  
Муниципальный контракт теплоснабжения в горячей воде № 17-т — реестровый номер контракта —  3290600498522000001 
Контракт № 1 Энергия тепловая, отпущенная котельными  - реестровый номер контракта —  3290600501922000003 
Контракт № 10 ТЭ Энергия тепловая, отпущенная котельными  — реестровый номер контракта —  3290600501922000002 
Муниципальный контракт энергоснабжения № 14-005215- реестровый номер контракта —  3290600501922000001 
Контракт № 198 холодного водоснабжения и водоотведения - реестровый номер контракта —  3290600506522000003 
Кконтракт № 27/22-т  на отпуск и потребление тепловой энергии в горячей воде — реестровый номер контракта - 3290600506522000002
Контракт энергоснабжения № 14-005207- реестровый номер контракта — 3290600506522000001 </t>
  </si>
  <si>
    <t>Исполнение , срок до 30.12.2022г.
Исполнение, срок до 31.12.2022
Исполнение, срок до 31.12.2022
Исполнение завершено
Исполнение срок до 31.12.2022
Исполнение, срок до 31.12.2022
Исполнение, срок до 31.12.2022
Исполнение, срок до 31.12.2022
Исполнение завершено.
Исполнение , срок 31.12.2022
Исполнение, срок до 31.12.2022
Исполнение , срок до 30.12.2022г.
Исполнение, срок до 31.12.2022
Исполнение, срок до 31.12.2022
Исполнение прекращено
Исполнение , срок 31.12.2022
Исполнение прекращено 
Исполнение, срок до 31.12.2022
Исполнение, срок до 31.12.2022
Исполнение, срок до 31.12.2022
Исполнение, срок до 31.12.2022
Исполнение, срок до 31.12.2022
Исполнение, срок до 31.12.2022
Исполнение, срок 31.12.2022
Исполнение, срок 31.12.2022
Исполнение, срок 31.12.2022
Исполнение, срок 31.12.2022
Исполнение, срок 31.12.2022
Исполнение, срок до 31.12.2022
Исполнение, срок до 31.12.2022
Исполнение, срок до 31.12.2022</t>
  </si>
  <si>
    <t>Расходы по обеспечению работы центра психолого-педагогической и медико-социальной помощи детям (расходы на заработную плату, содержание имущества, текущие расходы по обеспечению образовательного процесса)</t>
  </si>
  <si>
    <t xml:space="preserve">Соглашение № 42/076-008 от 10.01.22 заключено с МБОУ «СОШ №1 г.Онеги» </t>
  </si>
  <si>
    <t>Субсидия на обеспечение деятельности центра психолого-педагогической, медицинской и социальной помощи</t>
  </si>
  <si>
    <t>Организация подвоза учащихся к месту учебы</t>
  </si>
  <si>
    <t>Соглашения заключены с 5 образовательными организациями: МБОУ «СШ №2» г.Онеги»; МБОУ «ОШ №3 г.Онеги»; МБОУ «Покровская СШ»; МБОУ «Порожская ОШ»; МБОУ «Чекуевская СОШ»</t>
  </si>
  <si>
    <t>Субсидия на обеспечение бесплатного подвоза обучающихся к месту учебы и обратно</t>
  </si>
  <si>
    <t>Содержание обучающихся в пришкольных интернатах</t>
  </si>
  <si>
    <t>Соглашения заключены с 2 образовательными организациями: МБОУ «СШ №2» г.Онеги»;  МБОУ «Покровская СШ»</t>
  </si>
  <si>
    <t>Субсидия на обеспечение деятельности пришкольного интерната</t>
  </si>
  <si>
    <t>Обеспечение питанием обучающихся, проживающих в интернате</t>
  </si>
  <si>
    <t>Субсидия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</si>
  <si>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Реализация общеобразовательных программ</t>
  </si>
  <si>
    <t>Контракт № 1 на поставку учебной литературы - реестровый номер контракта —  3290600505822000005 
Контракт № 1 на поставку учебной литературы - реестровый номер контракта —   3290600505822000006 
Контракт № 2 на поставку учебной литературы - реестровый номер контракта —   3290600505822000007 
Контракт № 3 на поставку учебной литературы - реестровый номер контракта —  3290600493922000007 
Контракт № 2 на поставку учебной литературы - реестровый номер контракта —   3290600493922000006 
Контракт № 1 на поставку учебной литературы - реестровый номер контракта —   3290600493922000005
Контракт № 11/у-22 на поставку учебной литературы -  реестровый номер контракта —3290600497822000007 
Контракт № 10а/у-22  на поставку учебной литературы -  реестровый номер контракта — 3290600497822000006 
Контракт № 10/у-22  на поставку учебной литературы -  реестровый номер контракта —  3290600497822000005 
Контракт № 1 на поставку учебной литературы - реестровый номер контракта —    3290600501922000004</t>
  </si>
  <si>
    <t>Исполнение, срок до 31.12.2022
            Исполнение, срок до 31.12.2022
Исполнение, срок до 31.12.2022
                                Исполнение завершено
Исполнение завершено
                Исполнение завершено
Исполнение завершено
               Исполнение завершено
Исполнение завершено
            Исполнение, срок до 31.12.2022</t>
  </si>
  <si>
    <t>Обеспечение бесплатным двухразовым питанием обучающихся с ограниченными возможностями здоровья</t>
  </si>
  <si>
    <t>Соглашения заключены с 9 образовательными организациями: МБОУ «СОШ №1 г.Онеги»; МБОУ «СШ №2» г.Онеги»; МБОУ «СШ №4 им. Дважды Героя Советского Союза А.О.Шабалина»; МБОУ «Кодинская СОШ»; МБОУ «Малошуйская СОШ»; МБОУ «Покровская СШ»; МБОУ «Порожская ОШ»; МБОУ «Чекуевская СОШ»; МБОУ ОСОШ</t>
  </si>
  <si>
    <t>Субсидия на обеспечение бесплатным двухразовым питанием обучающихся с ограниченными возможностями здоровья</t>
  </si>
  <si>
    <t>Частичное возмещение расходов по предоставлению мер социальной поддержки квалифицированных специалистов образовательных учреждений, проживающих и работающих в сельских населенных пунктах, рабочих поселках (поселках городского типа)</t>
  </si>
  <si>
    <t>Соглашения заключены с 3 образовательными организациями: МБОУ «Кодинская СОШ»;  МБОУ «Покровская СШ»; МБОУ «Порожская ОШ»</t>
  </si>
  <si>
    <t>Субсидия на предоставление мер социальной поддержки квалифицированных специалистов учреждений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</si>
  <si>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учреждений в сельской местности, рабочих поселках (поселках городского типа)</t>
  </si>
  <si>
    <t>Соглашения заключены с 9 образовательными организациями: МБОУ «ОШ №3 г.Онеги»;  МБОУ «Глазанская ОШ»; МБОУ «Золотухская ОШ»; МБОУ «Кодинская СОШ»; МБОУ «Малошуйская СОШ»; МБОУ «Нименьгская ОШ»; МБОУ «Покровская СШ»; МБОУ «Порожская ОШ»; МБОУ «Чекуевская СОШ»</t>
  </si>
  <si>
    <t>Субсидия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</si>
  <si>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Организация бесплатного горячего питания обучающихся, получающих начальное общее образование в муниципальных образовательных организациях</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</si>
  <si>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(муниципальные образовательные организации)</t>
  </si>
  <si>
    <t>Организация бесплатного горячего питания обучающихся, получающих начальное общее образование в муниципальных образовательных организациях (без федерального софинансирования)</t>
  </si>
  <si>
    <t>Соглашения заключены с 5 образовательными организациями: МБОУ «ОШ №3 г.Онеги»;   МБОУ «Золотухская ОШ»; МБОУ «Нименьгская ОШ»; МБОУ «Покровская СШ»; МБОУ «Чекуевская СОШ»</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</si>
  <si>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Архангельской области (без федерального софинансирования)</t>
  </si>
  <si>
    <t>Ежемесячное денежное вознаграждение за классное руководство педагогическим работникам муниципальных общеобразовательных организаций</t>
  </si>
  <si>
    <t>Субсидия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</si>
  <si>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условий для развития кадрового потенциала муниципальных образовательных организаций</t>
  </si>
  <si>
    <t>Выплаты подъемного пособия молодым специалистам</t>
  </si>
  <si>
    <t>Соглашение № 2/076-001 от 10.01.22 заключено с МБОУ «СОШ №1 г.Онеги»</t>
  </si>
  <si>
    <t>Подпрограмма №3 «Развитие системы дополнительного образования»</t>
  </si>
  <si>
    <t>Обеспечение образовательного процесса в образовательных учреждениях, реализующих программы дополнительного образования (расходы на заработную плату, содержание имущества, текущие расходы по обеспечению образовательного процесса)</t>
  </si>
  <si>
    <t>Соглашения заключены с 2 образовательными организациями: МБОУ ОСОШ; Дворец спорта г.Онега</t>
  </si>
  <si>
    <t xml:space="preserve">Контракт № 198 холодного водоснабжения и водоотведения - реестровый номер контракта —  3290600506522000003 
Кконтракт № 27/22-т  на отпуск и потребление тепловой энергии в горячей воде — реестровый номер контракта - 3290600506522000002
Контракт энергоснабжения № 14-005207- реестровый номер контракта — 3290600506522000001                                    Контракт № 14-005814 продажа электрической энергии - реестровый номер контракта —  3290600057122000004 
Контракт №208 холодного водоснабжения и водоотведения -  реестровый номер контракта — 3290600057122000001 </t>
  </si>
  <si>
    <t>Исполнение, срок до 31.12.2022
Исполнение, срок до 31.12.2022
            Исполнение, срок до 31.12.2022
Исполнение, срок до 31.12.2022
            Исполнение, срок до 31.12.2022</t>
  </si>
  <si>
    <t>Реализация образовательных программ</t>
  </si>
  <si>
    <t>Соглашения заключены с 8 образовательными организациями: МБОУ «СОШ №1 г.Онеги»; МБОУ «СШ №2» г.Онеги»; МБОУ «ОШ №3 г.Онеги»; МБОУ «СШ №4 им. Дважды Героя Советского Союза А.О.Шабалина»;  МБОУ «Малошуйская СОШ»; МБОУ «Нименьгская ОШ»; МБОУ «Чекуевская СОШ»; МБОУ ОСОШ</t>
  </si>
  <si>
    <t>Обеспечение функционирования модели персонифицированного финансирования дополнительного образования детей</t>
  </si>
  <si>
    <t>Соглашение заключено с МБОУ ОСОШ</t>
  </si>
  <si>
    <t>Подпрограмма №4 «Обеспечение безопасности муниципальных образовательных учреждений»</t>
  </si>
  <si>
    <t>Разработка и экспертиза проектно-сметной документации</t>
  </si>
  <si>
    <t>Соглашения заключены с 6 образовательными организациями: МБОУ «СОШ №1 г.Онеги»; МБОУ «СШ №2» г.Онеги»;  МБОУ «СШ №4 им. Дважды Героя Советского Союза А.О.Шабалина»; МБОУ «Золотухская ОШ»; МБОУ «Малошуйская СОШ»; МБОУ «Нименьгска ОШ»</t>
  </si>
  <si>
    <t>Субсидия на разработку и экспертизу проектно-сметной документации</t>
  </si>
  <si>
    <t>Капитальный ремонт муниципальных дошкольных организаций</t>
  </si>
  <si>
    <t>Соглашение № 73/076-014 от 10.01.22 заключено с МБОУ «СШ №4 им. Дважды Героя Советского Союза А.О.Шабалина»</t>
  </si>
  <si>
    <t>Субсидия на проведение капитального ремонта (включая авторский надзор)</t>
  </si>
  <si>
    <t>Капитальный ремонт муниципальных общеобразовательных организаций</t>
  </si>
  <si>
    <t xml:space="preserve">Соглашение № 70/076-014 от 10.01.22 заключено с МБОУ «Золотухская ОШ» </t>
  </si>
  <si>
    <t>Создание в муниципальных общеобразовательных организациях, расположенных в сельской местности и малых городах, условий для занятия физической культурой и спортом</t>
  </si>
  <si>
    <t xml:space="preserve">Соглашение № 20-2022-057234 заключено с МБОУ «Малошуйская СОШ» 18.03.2022 </t>
  </si>
  <si>
    <t>Субсидия на создание в общеобразовательных организациях, расположенных в сельской местности и малых городах, условий для занятия физической культурой и спортом</t>
  </si>
  <si>
    <t xml:space="preserve">Контракт  № 1-выполнение работ по капитальному ремонту спортивного зала МБОУ "Малошуйская СОШ"    - реестровый номер контракта —    3290600504022000006 </t>
  </si>
  <si>
    <t>Исполнение, срок до 17.10.2022</t>
  </si>
  <si>
    <t>Благоустройство территории «Замена части ограждения МБОУ СОШ №1 по адресу г. Онега, ул. Архангельская д. 38» (участок со стороны ул. Архангельская — 94.5м)</t>
  </si>
  <si>
    <t>Контракт № 1  Мероприятие по благоустройству территории «Замена ограждения МБОУ СОШ № 1 по адресу г. Онега, ул. Архангельская д. 38»  - реестровый номер контракта —  3290600505822000008</t>
  </si>
  <si>
    <t>Исполнение срок до 28.09.2022</t>
  </si>
  <si>
    <t>Текущий ремонт муниципальных дошкольных организаций</t>
  </si>
  <si>
    <t xml:space="preserve">Соглашение № 148/076-013 от 16.06.22 заключено с МБОУ «СШ №4 им. Дважды Героя Советского Союза А.О.Шабалина»; </t>
  </si>
  <si>
    <t>Субсидия на проведение текущего ремонта</t>
  </si>
  <si>
    <t>Текущий ремонт муниципальных общеобразовательных организаций</t>
  </si>
  <si>
    <t>Соглашение № 148/076-013 от 16.06.22 заключено с МБОУ «СШ №4 им. Дважды Героя Советского Союза А.О.Шабалина»</t>
  </si>
  <si>
    <t>Подпрограмма №5 «Семья и дети»</t>
  </si>
  <si>
    <t>Оплата набора продуктов питания в оздоровительных лагерях с дневным пребыванием детей</t>
  </si>
  <si>
    <t>Соглашения заключены с 11 образовательными организациями: МБОУ «СОШ №1 г.Онеги»; МБОУ «СШ №2» г.Онеги»; МБОУ «ОШ №3 г.Онеги»; МБОУ «СШ №4 им. Дважды Героя Советского Союза А.О.Шабалина»; МБОУ «Кодинская СОШ»; МБОУ «Малошуйская СОШ»; МБОУ «Нименьгская ОШ»; МБОУ «Покровская СШ»; МБОУ «Порожская ОШ»; МБОУ «Чекуевская СОШ»; Дворец спорта г.Онега</t>
  </si>
  <si>
    <t>Субсидия на оплату стоимости набора продуктов питания детей в организациях отдыха детей и их оздоровления с дневным пребыванием детей в каникулярное время</t>
  </si>
  <si>
    <t>Организация отдыха и оздоровления детей в каникулярный период</t>
  </si>
  <si>
    <t>Субсидия на организацию отдыха детей в каникулярное время</t>
  </si>
  <si>
    <t>Содержание имущества, не используемого для оказания муниципальной услуги (выполнения работ)</t>
  </si>
  <si>
    <t xml:space="preserve">Соглашение № 74/076-015 от 10.01.22 заключено с Дворцом спорта г.Онега </t>
  </si>
  <si>
    <t>Субсидия на обеспечение расходов по содержанию имущества образовательных учреждений, не включенные в субсидию на финансовое обеспечение выполнения муниципального задания</t>
  </si>
  <si>
    <t>Подпрограмма №6 «Одаренные дети»</t>
  </si>
  <si>
    <t>Функционирование районной школы для одаренных детей</t>
  </si>
  <si>
    <t>Выплата стипендии по итогам учебного года выпускникам общеобразовательных учреждений</t>
  </si>
  <si>
    <t>Соглашения: № 2/076-001 от 10.01.22 заключено с МБОУ «СОШ №1 г.Онеги»;    № 4/076-001 от 10.01.22 заключено с МБОУ «СШ №4 им.дважды Героя Соваетского Союза А.О.Шабалина»; № 1/076-001 от 10.01.22 заключено с МБОУ «Малошуйская СОШ»</t>
  </si>
  <si>
    <t>Проведение мероприятий: организация работы для участия детей в областных и районных конкурсах, олимпиадах, конференциях; проведение олимпиад, конференций, конкурсов, фестивалей, соревнований различной направленности, способствующих выявлению и поддержке одаренных детей</t>
  </si>
  <si>
    <t>Соглашения: № 3/076-001 от 10.01.22 заключено с МБОУ «СШ №2 г.Онеги»;    № 4/076-001 от 10.01.22 заключено с МБОУ «СШ №4 им.дважды Героя Соваетского Союза А.О.Шабалина»;  № 6/076-001 от 10.01.22 заключено с МБОУ ОСОШ; № 1/076-001 от 10.01.22 заключено с МБОУ «Малошуйская СОШ»</t>
  </si>
  <si>
    <t>Проведение мероприятий для педагогов по работе с одаренными детьми: круглые столы, консультации, организация методической помощи, повышение компетенции педагогов, работающих с одаренными детьми</t>
  </si>
  <si>
    <t>Итого: по муниципальному образованию «Онежский муниципальный район»</t>
  </si>
  <si>
    <t>Муниципальные программы муниципальное образование «Онежское»</t>
  </si>
  <si>
    <t>Подпрограмма №7 «Развитие системы воспитания подрастающего поколения»</t>
  </si>
  <si>
    <t>Проведение акций и мероприятий,   фестивалей и конкурсов, слетов; организация участия детей, педагогов образовательных учреждений в районных и областных  слетах, играх, конкурсах</t>
  </si>
  <si>
    <t>МП «Защита населения от пожаров и чрезвычайных ситуаций на территории муниципального образования «Онежское» на 2019-2022 годы»</t>
  </si>
  <si>
    <t>Проведение слетов, игр, конкурсов, соревнований, фестивалей; участие в областных этапах  соревнований, конкурсов, фестивалей; проведение слетов кадетских классов</t>
  </si>
  <si>
    <t>Соглашение № 6/076-001 от 10.01.22 заключено с МБОУ ОСОШ.                                Соглашение № 2/076-001 от 10.01.22 заключено с МБОУ «СОШ №1 г.Онеги»</t>
  </si>
  <si>
    <t>МП «Обеспечение безопасности людей на водных объектах на территории муниципального образования «Онежское» на 2019-2022 годы»</t>
  </si>
  <si>
    <t>Проведение мероприятий, конкурсов, выставок, игр, фестивалей, смотров и прочих конкурсов самодеятельного творчества, участие в областных этапах  конкурсов, фестивалей</t>
  </si>
  <si>
    <t>МП «Комплексное развитие системы коммунальной инфраструктуры на территории муниципального образования «Онежское» на 2020-2022 годы»</t>
  </si>
  <si>
    <t>Проведение игр, конкурсов, акций, соревнований, дней здоровья, направленных на формирование у обучающихся навыков здорового образа жизни, профилактику вредных привычек; участие в областных соревнованиях, слетах, играх</t>
  </si>
  <si>
    <t>Соглашения заключены с 4 образовательными организациями: МБОУ «СОШ №1 г.Онеги»;  МБОУ «СШ №4 им. Дважды Героя Советского Союза А.О.Шабалина»; МБОУ ОСОШ; Дворец спорта г.Онега</t>
  </si>
  <si>
    <t>МП «Комплексное развитие транспортной инфраструктуры муниципального образования «Онежское» на 2020-2022 годы»</t>
  </si>
  <si>
    <t>Проведение дней профориентации, мастер-классов, встреч, форумов в рамках  региональных проектов; участие в областных форумах, слетах, конкурсах, экскурсиях; трудоустройство несовершеннолетних в каникулярный период</t>
  </si>
  <si>
    <t>Соглашение № 6/076-001 от 10.01.22 заключено с МБОУ ОСОШ.                                                                                                                           Соглашения заключены с 7 образовательными организациями: МБОУ «СОШ №1 г.Онеги»; МБОУ «СШ №2» г.Онеги»; МБОУ «СШ №4 им. Дважды Героя Советского Союза А.О.Шабалина»; МБОУ «Кодинская СОШ»; МБОУ «Малошуйская СОШ»; МБОУ «Покровская СШ»; МБОУ «Чекуевская СОШ»</t>
  </si>
  <si>
    <t>Субсидия на реализацию мероприятий, проводимых в рамках  муниципальных и региональных программ, не учитываемые в нормативных затратах на оказание муниципальных услуг (выполнение работ). Субсидия на реализацию мероприятий по содействию трудоустройству несовершеннолетних граждан на территории Архангельской области</t>
  </si>
  <si>
    <t>МП «Уличное освещение в городе Онеге на 2020-2022 годы»</t>
  </si>
  <si>
    <t>МП «Капитальный ремонт муниципального жилищного фонда муниципального образования «Онежское» на 2020-2022 годы»</t>
  </si>
  <si>
    <t>МП  «Комплексное развитие социальной инфраструктуры муниципального образования «Онежское» на 2018-2030 годы»</t>
  </si>
  <si>
    <t>МП «Формирование современной  городской среды на территории  муниципального образования «Онежское» на 2018-2024 годы»</t>
  </si>
  <si>
    <t>МП «Благоустройство территории муниципального образования «Онежское» на 2020-2022 годы»</t>
  </si>
  <si>
    <t>МП «Поддержка предпринимательства и торговли на территории муниципального образования «Онежское» на 2021-2024 годы»</t>
  </si>
  <si>
    <t>МП  «Развитие спорта в городе Онеге (2021-2024 годы)»</t>
  </si>
  <si>
    <t>Заливка, содержание и текущий ремонт хоккейного корта</t>
  </si>
  <si>
    <t>Ардашова Е.Е.</t>
  </si>
  <si>
    <t>дог.ГПХ бн 12.01.22 45300,00+страх.взносы 12276,3,дог.ГПХ бн 01.02.22 90600,00+ страх.взносы 24552,60</t>
  </si>
  <si>
    <t>31.01.2022    31.03.2022</t>
  </si>
  <si>
    <t>МП  «Развитие культуры и туризма в городе Онеге (2021-2024 годы)»</t>
  </si>
  <si>
    <t xml:space="preserve">Муниципальное задание; компенсац.проезда в отпуск и обратно 232000,00,  организация и провед.праздничных меропр., посвящ.77-летию Победы,  организ.и провед.город.праздника «День города» и фестиваля народ.творчества «Онежские зори» 12.06.22, организ.участия творч.коллективов и исполнителей в конкурсах и фестивалях(регион., всерос.), проектир.узла учета тепл.эн.в Клубе п.Поньга ул.Алексеева 11, приобретение узла учета тепл.эн.в Клубе п.Поньга ул.Алексеева 11, Отдел культуры, туризма и спорта: Организация поздравлений юбиляров </t>
  </si>
  <si>
    <t>ДК Согл.3 11.01.22 Муниц.задание 32525716,06, согл.6 464000,00 иные цели</t>
  </si>
  <si>
    <t xml:space="preserve">ООО "Онега -ВК" дог.29.07.1900 20.01.22 54542,80, ООО "ТГК-2 Энергосбыт" дог. 14-005247 25.01.22 372745,42, ООО "Экоинтегратор" дог.10606 28.02.22 158682,49, ПАО Ростелеком дог.229000007749 01.01.22 275700,00 и дог.229000007749 мг/мн 01.01.22 300,00, АО "Онега-Энергия" дог.4/22-т 25.01.22 2188362,00, ООО "ПКТС" дог.2-т 25.01.22 766450,73, ООО ЧОП "Старт" дог.79/Т 01.01.22 42000,00, ИП Лепилин Ю.П дог.О/353/22 01.01.22 129125,00 и дог.О/365/22 01.01.22 6444,00, ООО "ИЦ"СКАДА" дог.159-22 12.04.22 15000,00, ИП Штинников Д.Н. дог.40/ХМП-070622 07.06.22 2102,83, ИП Иконникова Л.Ф дог.бн 06.05.22 1021,00, МУП "Онегаавтотранс" дог.бн 06.05.22 10239,52, ИП Давыдова Е.Ю дог.96 02.05.22 9825,00, ИП Морозов А.Ю.  дог.бн 02.05.22 2573,00, </t>
  </si>
  <si>
    <t>МП «Обустройство городских лесов в городе Онеге на 2021-2023 годы»</t>
  </si>
  <si>
    <t xml:space="preserve">МП «Обеспечение жильем молодых семей на территории муниципального образования «Онежское» на 2021-2024 годы» </t>
  </si>
  <si>
    <t xml:space="preserve">Обеспечение жильем молодых семей на территории муниципального образования «Онежское» </t>
  </si>
  <si>
    <t>МП «Развитие молодежной политики на территории  муниципального  образования «Онежское» на 2021-2024 годы»</t>
  </si>
  <si>
    <t xml:space="preserve">Проведение восстановительных работ и установка мемориального знака на воинских захоронениях; Поддержка деятельности ресурсного центра; Гражданско-патриотическое воспитание молодежи; Вовлечение молодежи в общественную и социально значимую деятельности; Поддержка творческой и талантливой молодежи и молодежных инициатив; Профилактика негативных проявлений в молодежной среде; Поддержка молодых семей, пропаганда семейных ценностей среди молодежи; </t>
  </si>
  <si>
    <t>МП «Развитие жилищного строительства на территории муниципального образования «Онежское» на 2021 - 2024 годы»</t>
  </si>
  <si>
    <t>МП «Расширение муниципальных кладбищ на территории муниципального образования «Онежское» на 2021-2023 годы»</t>
  </si>
  <si>
    <t>Итого: по муниципальному образованию «Онежское»</t>
  </si>
</sst>
</file>

<file path=xl/styles.xml><?xml version="1.0" encoding="utf-8"?>
<styleSheet xmlns="http://schemas.openxmlformats.org/spreadsheetml/2006/main">
  <numFmts count="7">
    <numFmt numFmtId="164" formatCode="General"/>
    <numFmt numFmtId="165" formatCode="#,##0.00"/>
    <numFmt numFmtId="166" formatCode="dd/mm/yy"/>
    <numFmt numFmtId="167" formatCode="0.0"/>
    <numFmt numFmtId="168" formatCode="dd/mm/yyyy"/>
    <numFmt numFmtId="169" formatCode="0.00"/>
    <numFmt numFmtId="170" formatCode="#,##0.0"/>
  </numFmts>
  <fonts count="18">
    <font>
      <sz val="10"/>
      <name val="Arial"/>
      <family val="2"/>
    </font>
    <font>
      <sz val="10"/>
      <color indexed="8"/>
      <name val="Mangal"/>
      <family val="2"/>
    </font>
    <font>
      <sz val="11"/>
      <name val="Times New Roman"/>
      <family val="1"/>
    </font>
    <font>
      <b/>
      <sz val="15"/>
      <name val="Times New Roman"/>
      <family val="1"/>
    </font>
    <font>
      <sz val="12"/>
      <name val="Times New Roman"/>
      <family val="1"/>
    </font>
    <font>
      <sz val="8"/>
      <name val="Times New Roman"/>
      <family val="1"/>
    </font>
    <font>
      <sz val="11"/>
      <color indexed="8"/>
      <name val="Calibri"/>
      <family val="2"/>
    </font>
    <font>
      <sz val="12"/>
      <color indexed="8"/>
      <name val="Times New Roman"/>
      <family val="1"/>
    </font>
    <font>
      <b/>
      <sz val="11"/>
      <color indexed="8"/>
      <name val="Calibri"/>
      <family val="2"/>
    </font>
    <font>
      <sz val="11"/>
      <name val="Calibri"/>
      <family val="2"/>
    </font>
    <font>
      <sz val="10"/>
      <color indexed="10"/>
      <name val="Arial"/>
      <family val="2"/>
    </font>
    <font>
      <sz val="12"/>
      <color indexed="18"/>
      <name val="Times New Roman"/>
      <family val="1"/>
    </font>
    <font>
      <sz val="10"/>
      <name val="Times New Roman"/>
      <family val="1"/>
    </font>
    <font>
      <sz val="11"/>
      <name val=""/>
      <family val="1"/>
    </font>
    <font>
      <sz val="11"/>
      <color indexed="8"/>
      <name val=""/>
      <family val="1"/>
    </font>
    <font>
      <sz val="11"/>
      <color indexed="8"/>
      <name val="Times New Roman"/>
      <family val="1"/>
    </font>
    <font>
      <sz val="14"/>
      <name val="Arial"/>
      <family val="2"/>
    </font>
    <font>
      <sz val="14"/>
      <name val="Times New Roman"/>
      <family val="1"/>
    </font>
  </fonts>
  <fills count="3">
    <fill>
      <patternFill/>
    </fill>
    <fill>
      <patternFill patternType="gray125"/>
    </fill>
    <fill>
      <patternFill patternType="solid">
        <fgColor indexed="13"/>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cellStyleXfs>
  <cellXfs count="73">
    <xf numFmtId="164" fontId="0" fillId="0" borderId="0" xfId="0" applyAlignment="1">
      <alignment/>
    </xf>
    <xf numFmtId="164" fontId="0" fillId="0" borderId="0" xfId="0" applyFill="1" applyAlignment="1">
      <alignment/>
    </xf>
    <xf numFmtId="164" fontId="0" fillId="0" borderId="0" xfId="0" applyFont="1" applyFill="1" applyAlignment="1">
      <alignment horizontal="center"/>
    </xf>
    <xf numFmtId="165" fontId="0" fillId="0" borderId="0" xfId="0" applyNumberFormat="1" applyFill="1" applyAlignment="1">
      <alignment/>
    </xf>
    <xf numFmtId="164" fontId="0" fillId="0" borderId="0" xfId="0" applyFill="1" applyAlignment="1">
      <alignment wrapText="1"/>
    </xf>
    <xf numFmtId="164" fontId="2" fillId="0" borderId="0" xfId="0" applyFont="1" applyFill="1" applyAlignment="1">
      <alignment/>
    </xf>
    <xf numFmtId="164" fontId="2" fillId="0" borderId="0" xfId="0" applyFont="1" applyFill="1" applyAlignment="1">
      <alignment horizontal="center"/>
    </xf>
    <xf numFmtId="165" fontId="2" fillId="0" borderId="0" xfId="0" applyNumberFormat="1" applyFont="1" applyFill="1" applyAlignment="1">
      <alignment/>
    </xf>
    <xf numFmtId="164" fontId="2" fillId="0" borderId="0" xfId="0" applyFont="1" applyFill="1" applyAlignment="1">
      <alignment wrapText="1"/>
    </xf>
    <xf numFmtId="164" fontId="3" fillId="0" borderId="0" xfId="0" applyFont="1" applyFill="1" applyBorder="1" applyAlignment="1">
      <alignment horizontal="center" vertical="center"/>
    </xf>
    <xf numFmtId="164" fontId="2" fillId="0" borderId="1" xfId="0" applyFont="1" applyFill="1" applyBorder="1" applyAlignment="1">
      <alignment horizontal="center" vertical="center"/>
    </xf>
    <xf numFmtId="164" fontId="4" fillId="0" borderId="1" xfId="0" applyFont="1" applyFill="1" applyBorder="1" applyAlignment="1">
      <alignment horizontal="center" vertical="center"/>
    </xf>
    <xf numFmtId="164" fontId="4" fillId="0" borderId="1" xfId="0" applyFont="1" applyFill="1" applyBorder="1" applyAlignment="1">
      <alignment horizontal="center" vertical="center" wrapText="1"/>
    </xf>
    <xf numFmtId="164" fontId="4" fillId="0" borderId="2"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4"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xf>
    <xf numFmtId="164"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1" xfId="0" applyFont="1" applyFill="1" applyBorder="1" applyAlignment="1">
      <alignment horizontal="center"/>
    </xf>
    <xf numFmtId="164" fontId="4" fillId="0" borderId="3" xfId="0" applyFont="1" applyFill="1" applyBorder="1" applyAlignment="1">
      <alignment horizontal="left" vertical="center"/>
    </xf>
    <xf numFmtId="166" fontId="6" fillId="0" borderId="1" xfId="0" applyNumberFormat="1" applyFont="1" applyFill="1" applyBorder="1" applyAlignment="1">
      <alignment horizontal="center" vertical="center"/>
    </xf>
    <xf numFmtId="164" fontId="4" fillId="0" borderId="1" xfId="0" applyFont="1" applyFill="1" applyBorder="1" applyAlignment="1">
      <alignment horizontal="center" vertical="center"/>
    </xf>
    <xf numFmtId="164" fontId="4"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164" fontId="7" fillId="0" borderId="1" xfId="0" applyFont="1" applyFill="1" applyBorder="1" applyAlignment="1">
      <alignment horizontal="left" vertical="center" wrapText="1"/>
    </xf>
    <xf numFmtId="164" fontId="0" fillId="0" borderId="3" xfId="0" applyFont="1" applyFill="1" applyBorder="1" applyAlignment="1">
      <alignment horizontal="center" vertical="center" wrapText="1"/>
    </xf>
    <xf numFmtId="164" fontId="4" fillId="0" borderId="1" xfId="0" applyFont="1" applyFill="1" applyBorder="1" applyAlignment="1">
      <alignment horizontal="left" vertical="center" wrapText="1"/>
    </xf>
    <xf numFmtId="165"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wrapText="1"/>
    </xf>
    <xf numFmtId="164" fontId="4" fillId="0" borderId="1" xfId="0" applyFont="1" applyFill="1" applyBorder="1" applyAlignment="1">
      <alignment horizontal="left" vertical="top" wrapText="1"/>
    </xf>
    <xf numFmtId="164" fontId="4" fillId="0" borderId="1" xfId="0" applyFont="1" applyFill="1" applyBorder="1" applyAlignment="1">
      <alignment wrapText="1"/>
    </xf>
    <xf numFmtId="169" fontId="4" fillId="0" borderId="1" xfId="0" applyNumberFormat="1" applyFont="1" applyFill="1" applyBorder="1" applyAlignment="1">
      <alignment wrapText="1"/>
    </xf>
    <xf numFmtId="168" fontId="4" fillId="0" borderId="1" xfId="0" applyNumberFormat="1" applyFont="1" applyFill="1" applyBorder="1" applyAlignment="1">
      <alignment wrapText="1"/>
    </xf>
    <xf numFmtId="164" fontId="7" fillId="0" borderId="1" xfId="0" applyFont="1" applyFill="1" applyBorder="1" applyAlignment="1">
      <alignment horizontal="left" vertical="center" wrapText="1"/>
    </xf>
    <xf numFmtId="164" fontId="7" fillId="0" borderId="1" xfId="0" applyFont="1" applyFill="1" applyBorder="1" applyAlignment="1">
      <alignment horizontal="center" vertical="center"/>
    </xf>
    <xf numFmtId="168" fontId="4"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164" fontId="10" fillId="0" borderId="0" xfId="0" applyFont="1" applyFill="1" applyAlignment="1">
      <alignment/>
    </xf>
    <xf numFmtId="164" fontId="4" fillId="0" borderId="1" xfId="0" applyFont="1" applyFill="1" applyBorder="1" applyAlignment="1">
      <alignment horizontal="left" vertical="center" wrapText="1"/>
    </xf>
    <xf numFmtId="167" fontId="7" fillId="0" borderId="1" xfId="0" applyNumberFormat="1" applyFont="1" applyFill="1" applyBorder="1" applyAlignment="1">
      <alignment horizontal="left" vertical="center" wrapText="1"/>
    </xf>
    <xf numFmtId="164" fontId="4" fillId="0" borderId="0" xfId="0" applyFont="1" applyFill="1" applyAlignment="1">
      <alignment horizontal="justify" vertical="center"/>
    </xf>
    <xf numFmtId="164" fontId="7" fillId="0" borderId="1" xfId="0" applyFont="1" applyFill="1" applyBorder="1" applyAlignment="1">
      <alignment vertical="center" wrapText="1"/>
    </xf>
    <xf numFmtId="164" fontId="7" fillId="0" borderId="1" xfId="0" applyFont="1" applyFill="1" applyBorder="1" applyAlignment="1">
      <alignment vertical="center"/>
    </xf>
    <xf numFmtId="164" fontId="7" fillId="0" borderId="1" xfId="0" applyFont="1" applyFill="1" applyBorder="1" applyAlignment="1">
      <alignment horizontal="center" vertical="center" wrapText="1"/>
    </xf>
    <xf numFmtId="164" fontId="11" fillId="0" borderId="1" xfId="0" applyFont="1" applyFill="1" applyBorder="1" applyAlignment="1">
      <alignment horizontal="center" vertical="center" wrapText="1"/>
    </xf>
    <xf numFmtId="164" fontId="12" fillId="0" borderId="1" xfId="0" applyFont="1" applyFill="1" applyBorder="1" applyAlignment="1">
      <alignment horizontal="center" vertical="center" wrapText="1"/>
    </xf>
    <xf numFmtId="168" fontId="13" fillId="0" borderId="1" xfId="0" applyNumberFormat="1" applyFont="1" applyFill="1" applyBorder="1" applyAlignment="1">
      <alignment vertical="top" wrapText="1"/>
    </xf>
    <xf numFmtId="164" fontId="7" fillId="0" borderId="1" xfId="0" applyFont="1" applyFill="1" applyBorder="1" applyAlignment="1">
      <alignment horizontal="center" vertical="center" wrapText="1"/>
    </xf>
    <xf numFmtId="164" fontId="16" fillId="2" borderId="3" xfId="0"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164" fontId="4" fillId="0" borderId="0" xfId="0" applyFont="1" applyFill="1" applyAlignment="1">
      <alignment horizontal="center" vertical="center" wrapText="1"/>
    </xf>
    <xf numFmtId="164" fontId="7" fillId="0" borderId="0" xfId="0" applyFont="1" applyFill="1" applyAlignment="1">
      <alignment horizontal="left" vertical="center" wrapText="1"/>
    </xf>
    <xf numFmtId="164" fontId="0" fillId="0" borderId="0" xfId="0" applyFill="1" applyAlignment="1">
      <alignment horizontal="center" vertical="center"/>
    </xf>
    <xf numFmtId="164" fontId="7" fillId="0" borderId="3" xfId="0" applyFont="1" applyFill="1" applyBorder="1" applyAlignment="1">
      <alignment horizontal="left" vertical="center" wrapText="1"/>
    </xf>
    <xf numFmtId="165" fontId="0" fillId="0" borderId="3" xfId="0" applyNumberFormat="1" applyFont="1" applyFill="1" applyBorder="1" applyAlignment="1">
      <alignment horizontal="center" vertical="center"/>
    </xf>
    <xf numFmtId="165" fontId="0" fillId="0" borderId="3" xfId="0" applyNumberFormat="1" applyFill="1" applyBorder="1" applyAlignment="1">
      <alignment horizontal="center" vertical="center"/>
    </xf>
    <xf numFmtId="164" fontId="0" fillId="0" borderId="3" xfId="0" applyFill="1" applyBorder="1" applyAlignment="1">
      <alignment horizontal="center" vertical="center" wrapText="1"/>
    </xf>
    <xf numFmtId="164" fontId="0" fillId="0" borderId="3" xfId="0" applyFill="1" applyBorder="1" applyAlignment="1">
      <alignment horizontal="center" vertical="center"/>
    </xf>
    <xf numFmtId="164" fontId="0" fillId="0" borderId="3" xfId="0" applyFill="1" applyBorder="1" applyAlignment="1">
      <alignment/>
    </xf>
    <xf numFmtId="164" fontId="16" fillId="2" borderId="3" xfId="0" applyFont="1" applyFill="1" applyBorder="1" applyAlignment="1">
      <alignment horizontal="center" vertical="center"/>
    </xf>
    <xf numFmtId="170" fontId="16" fillId="2" borderId="3" xfId="0" applyNumberFormat="1" applyFont="1" applyFill="1" applyBorder="1" applyAlignment="1">
      <alignment horizontal="center" vertical="center"/>
    </xf>
    <xf numFmtId="164" fontId="0" fillId="0" borderId="3" xfId="0" applyFont="1" applyFill="1" applyBorder="1" applyAlignment="1">
      <alignment horizontal="center"/>
    </xf>
    <xf numFmtId="165" fontId="0" fillId="0" borderId="3" xfId="0" applyNumberFormat="1" applyFill="1" applyBorder="1" applyAlignment="1">
      <alignment/>
    </xf>
    <xf numFmtId="164" fontId="0" fillId="0" borderId="3" xfId="0" applyFill="1" applyBorder="1" applyAlignment="1">
      <alignment wrapText="1"/>
    </xf>
  </cellXfs>
  <cellStyles count="7">
    <cellStyle name="Normal" xfId="0"/>
    <cellStyle name="Comma" xfId="15"/>
    <cellStyle name="Comma [0]" xfId="16"/>
    <cellStyle name="Currency" xfId="17"/>
    <cellStyle name="Currency [0]" xfId="18"/>
    <cellStyle name="Percent" xfId="19"/>
    <cellStyle name="Заголовок" xfId="20"/>
  </cellStyles>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2"/>
  <sheetViews>
    <sheetView tabSelected="1" view="pageBreakPreview" zoomScaleNormal="50" zoomScaleSheetLayoutView="100" workbookViewId="0" topLeftCell="A1">
      <pane xSplit="2" ySplit="7" topLeftCell="C110" activePane="bottomRight" state="frozen"/>
      <selection pane="topLeft" activeCell="A1" sqref="A1"/>
      <selection pane="topRight" activeCell="C1" sqref="C1"/>
      <selection pane="bottomLeft" activeCell="A110" sqref="A110"/>
      <selection pane="bottomRight" activeCell="D119" sqref="D119"/>
    </sheetView>
  </sheetViews>
  <sheetFormatPr defaultColWidth="9.140625" defaultRowHeight="12.75"/>
  <cols>
    <col min="1" max="1" width="7.421875" style="1" customWidth="1"/>
    <col min="2" max="2" width="80.00390625" style="1" customWidth="1"/>
    <col min="3" max="3" width="25.28125" style="2" customWidth="1"/>
    <col min="4" max="4" width="16.00390625" style="2" customWidth="1"/>
    <col min="5" max="5" width="20.421875" style="3" customWidth="1"/>
    <col min="6" max="6" width="22.421875" style="3" customWidth="1"/>
    <col min="7" max="7" width="24.57421875" style="3" customWidth="1"/>
    <col min="8" max="8" width="15.00390625" style="3" customWidth="1"/>
    <col min="9" max="9" width="24.28125" style="3" customWidth="1"/>
    <col min="10" max="10" width="14.57421875" style="1" customWidth="1"/>
    <col min="11" max="11" width="86.421875" style="4" customWidth="1"/>
    <col min="12" max="12" width="16.140625" style="1" customWidth="1"/>
    <col min="13" max="13" width="16.7109375" style="1" customWidth="1"/>
    <col min="14" max="14" width="15.7109375" style="4" customWidth="1"/>
    <col min="15" max="15" width="16.140625" style="4" customWidth="1"/>
    <col min="16" max="16" width="15.421875" style="4" customWidth="1"/>
    <col min="17" max="17" width="17.57421875" style="4" customWidth="1"/>
    <col min="18" max="18" width="18.00390625" style="4" customWidth="1"/>
    <col min="19" max="19" width="16.140625" style="4" customWidth="1"/>
    <col min="20" max="20" width="70.8515625" style="4" customWidth="1"/>
    <col min="21" max="21" width="38.7109375" style="1" customWidth="1"/>
    <col min="22" max="22" width="21.7109375" style="1" customWidth="1"/>
    <col min="23" max="23" width="12.00390625" style="1" customWidth="1"/>
    <col min="24" max="24" width="12.421875" style="1" customWidth="1"/>
    <col min="25" max="25" width="19.8515625" style="1" customWidth="1"/>
    <col min="26" max="26" width="23.00390625" style="1" customWidth="1"/>
    <col min="27" max="27" width="12.8515625" style="1" customWidth="1"/>
    <col min="28" max="28" width="18.57421875" style="1" customWidth="1"/>
    <col min="29" max="29" width="21.140625" style="1" customWidth="1"/>
    <col min="30" max="30" width="42.57421875" style="1" customWidth="1"/>
    <col min="31" max="31" width="109.140625" style="1" customWidth="1"/>
    <col min="32" max="32" width="50.00390625" style="1" customWidth="1"/>
    <col min="33" max="33" width="22.00390625" style="1" customWidth="1"/>
    <col min="34" max="16384" width="11.00390625" style="1" customWidth="1"/>
  </cols>
  <sheetData>
    <row r="1" spans="1:20" ht="15.75">
      <c r="A1" s="5"/>
      <c r="B1" s="5"/>
      <c r="C1" s="6"/>
      <c r="D1" s="6"/>
      <c r="E1" s="7"/>
      <c r="F1" s="7"/>
      <c r="G1" s="7"/>
      <c r="H1" s="7"/>
      <c r="I1" s="7"/>
      <c r="J1" s="5"/>
      <c r="K1" s="8"/>
      <c r="L1" s="5"/>
      <c r="M1" s="5"/>
      <c r="N1" s="8"/>
      <c r="O1" s="8"/>
      <c r="P1" s="8"/>
      <c r="Q1" s="8"/>
      <c r="R1" s="8"/>
      <c r="S1" s="8"/>
      <c r="T1" s="8"/>
    </row>
    <row r="2" spans="1:32" ht="20.25">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20" ht="15.75">
      <c r="A3" s="5"/>
      <c r="B3" s="5"/>
      <c r="C3" s="6"/>
      <c r="D3" s="6"/>
      <c r="E3" s="7"/>
      <c r="F3" s="7"/>
      <c r="G3" s="7"/>
      <c r="H3" s="7"/>
      <c r="I3" s="7"/>
      <c r="J3" s="5"/>
      <c r="K3" s="8"/>
      <c r="L3" s="5"/>
      <c r="M3" s="5"/>
      <c r="N3" s="8"/>
      <c r="O3" s="8"/>
      <c r="P3" s="8"/>
      <c r="Q3" s="8"/>
      <c r="R3" s="8"/>
      <c r="S3" s="8"/>
      <c r="T3" s="8"/>
    </row>
    <row r="4" spans="1:32" ht="14.25" customHeight="1">
      <c r="A4" s="10" t="s">
        <v>1</v>
      </c>
      <c r="B4" s="11" t="s">
        <v>2</v>
      </c>
      <c r="C4" s="12" t="s">
        <v>3</v>
      </c>
      <c r="D4" s="13"/>
      <c r="E4" s="14" t="s">
        <v>4</v>
      </c>
      <c r="F4" s="14"/>
      <c r="G4" s="15" t="s">
        <v>5</v>
      </c>
      <c r="H4" s="14"/>
      <c r="I4" s="14" t="s">
        <v>4</v>
      </c>
      <c r="J4" s="14"/>
      <c r="K4" s="12" t="s">
        <v>6</v>
      </c>
      <c r="L4" s="12" t="s">
        <v>7</v>
      </c>
      <c r="M4" s="13"/>
      <c r="N4" s="14" t="s">
        <v>4</v>
      </c>
      <c r="O4" s="14"/>
      <c r="P4" s="12" t="s">
        <v>8</v>
      </c>
      <c r="Q4" s="13"/>
      <c r="R4" s="14" t="s">
        <v>4</v>
      </c>
      <c r="S4" s="14"/>
      <c r="T4" s="12" t="s">
        <v>9</v>
      </c>
      <c r="U4" s="12" t="s">
        <v>10</v>
      </c>
      <c r="V4" s="12" t="s">
        <v>11</v>
      </c>
      <c r="W4" s="13"/>
      <c r="X4" s="14" t="s">
        <v>4</v>
      </c>
      <c r="Y4" s="14"/>
      <c r="Z4" s="12" t="s">
        <v>12</v>
      </c>
      <c r="AA4" s="13"/>
      <c r="AB4" s="14" t="s">
        <v>4</v>
      </c>
      <c r="AC4" s="14"/>
      <c r="AD4" s="12" t="s">
        <v>13</v>
      </c>
      <c r="AE4" s="12" t="s">
        <v>14</v>
      </c>
      <c r="AF4" s="12" t="s">
        <v>15</v>
      </c>
    </row>
    <row r="5" spans="1:32" ht="32.25" customHeight="1">
      <c r="A5" s="10"/>
      <c r="B5" s="11"/>
      <c r="C5" s="12"/>
      <c r="D5" s="16"/>
      <c r="E5" s="14"/>
      <c r="F5" s="14"/>
      <c r="G5" s="15"/>
      <c r="H5" s="17"/>
      <c r="I5" s="14"/>
      <c r="J5" s="14"/>
      <c r="K5" s="12"/>
      <c r="L5" s="12"/>
      <c r="M5" s="16"/>
      <c r="N5" s="14"/>
      <c r="O5" s="14"/>
      <c r="P5" s="12"/>
      <c r="Q5" s="16"/>
      <c r="R5" s="14"/>
      <c r="S5" s="14"/>
      <c r="T5" s="12"/>
      <c r="U5" s="12"/>
      <c r="V5" s="12"/>
      <c r="W5" s="16"/>
      <c r="X5" s="14"/>
      <c r="Y5" s="14"/>
      <c r="Z5" s="12"/>
      <c r="AA5" s="16"/>
      <c r="AB5" s="14"/>
      <c r="AC5" s="14"/>
      <c r="AD5" s="12"/>
      <c r="AE5" s="12"/>
      <c r="AF5" s="12"/>
    </row>
    <row r="6" spans="1:32" ht="80.25" customHeight="1">
      <c r="A6" s="10"/>
      <c r="B6" s="11"/>
      <c r="C6" s="12"/>
      <c r="D6" s="12" t="s">
        <v>16</v>
      </c>
      <c r="E6" s="18" t="s">
        <v>17</v>
      </c>
      <c r="F6" s="18" t="s">
        <v>18</v>
      </c>
      <c r="G6" s="15"/>
      <c r="H6" s="12" t="s">
        <v>16</v>
      </c>
      <c r="I6" s="18" t="s">
        <v>17</v>
      </c>
      <c r="J6" s="18" t="s">
        <v>18</v>
      </c>
      <c r="K6" s="12"/>
      <c r="L6" s="12"/>
      <c r="M6" s="12" t="s">
        <v>16</v>
      </c>
      <c r="N6" s="18" t="s">
        <v>17</v>
      </c>
      <c r="O6" s="18" t="s">
        <v>18</v>
      </c>
      <c r="P6" s="12"/>
      <c r="Q6" s="12" t="s">
        <v>16</v>
      </c>
      <c r="R6" s="18" t="s">
        <v>17</v>
      </c>
      <c r="S6" s="18" t="s">
        <v>18</v>
      </c>
      <c r="T6" s="12"/>
      <c r="U6" s="12"/>
      <c r="V6" s="12"/>
      <c r="W6" s="12" t="s">
        <v>16</v>
      </c>
      <c r="X6" s="18" t="s">
        <v>17</v>
      </c>
      <c r="Y6" s="18" t="s">
        <v>18</v>
      </c>
      <c r="Z6" s="12"/>
      <c r="AA6" s="12" t="s">
        <v>16</v>
      </c>
      <c r="AB6" s="18" t="s">
        <v>17</v>
      </c>
      <c r="AC6" s="18" t="s">
        <v>18</v>
      </c>
      <c r="AD6" s="12"/>
      <c r="AE6" s="12"/>
      <c r="AF6" s="12"/>
    </row>
    <row r="7" spans="1:32" ht="12.75" customHeight="1">
      <c r="A7" s="19">
        <v>1</v>
      </c>
      <c r="B7" s="20">
        <v>2</v>
      </c>
      <c r="C7" s="20">
        <v>3</v>
      </c>
      <c r="D7" s="20"/>
      <c r="E7" s="21">
        <v>4</v>
      </c>
      <c r="F7" s="21">
        <v>5</v>
      </c>
      <c r="G7" s="21">
        <v>6</v>
      </c>
      <c r="H7" s="21"/>
      <c r="I7" s="21">
        <v>7</v>
      </c>
      <c r="J7" s="21">
        <v>8</v>
      </c>
      <c r="K7" s="21">
        <v>9</v>
      </c>
      <c r="L7" s="21">
        <v>10</v>
      </c>
      <c r="M7" s="21"/>
      <c r="N7" s="21">
        <v>11</v>
      </c>
      <c r="O7" s="21">
        <v>12</v>
      </c>
      <c r="P7" s="21">
        <v>13</v>
      </c>
      <c r="Q7" s="21"/>
      <c r="R7" s="21">
        <v>14</v>
      </c>
      <c r="S7" s="21">
        <v>15</v>
      </c>
      <c r="T7" s="21">
        <v>16</v>
      </c>
      <c r="U7" s="22">
        <v>17</v>
      </c>
      <c r="V7" s="22">
        <v>18</v>
      </c>
      <c r="W7" s="22"/>
      <c r="X7" s="22">
        <v>19</v>
      </c>
      <c r="Y7" s="22">
        <v>20</v>
      </c>
      <c r="Z7" s="22">
        <v>21</v>
      </c>
      <c r="AA7" s="22"/>
      <c r="AB7" s="22">
        <v>22</v>
      </c>
      <c r="AC7" s="22">
        <v>23</v>
      </c>
      <c r="AD7" s="22">
        <v>24</v>
      </c>
      <c r="AE7" s="22">
        <v>25</v>
      </c>
      <c r="AF7" s="22">
        <v>26</v>
      </c>
    </row>
    <row r="8" spans="1:32" ht="44.25" customHeight="1">
      <c r="A8" s="11" t="s">
        <v>19</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2" ht="85.5" customHeight="1">
      <c r="A9" s="11">
        <v>1</v>
      </c>
      <c r="B9" s="23" t="s">
        <v>20</v>
      </c>
      <c r="C9" s="15">
        <f>D9+E9+F9</f>
        <v>154142310.01</v>
      </c>
      <c r="D9" s="15">
        <f>50000000+38416000+7506721.23+29400000+16786608.16</f>
        <v>142109329.39000002</v>
      </c>
      <c r="E9" s="15">
        <f>10000000+744800+153198.39+570000+342583.84</f>
        <v>11810582.23</v>
      </c>
      <c r="F9" s="15">
        <f>39200+153198.39+30000</f>
        <v>222398.39</v>
      </c>
      <c r="G9" s="15">
        <f>H9+I9+J9</f>
        <v>82719613.26</v>
      </c>
      <c r="H9" s="15">
        <f>50000000+17059555.79+4348368.82+770329</f>
        <v>72178253.61</v>
      </c>
      <c r="I9" s="15">
        <f>10000000+330746.5+88742.22+14934.95</f>
        <v>10434423.67</v>
      </c>
      <c r="J9" s="15">
        <f>17407.71+88742.22+786.05</f>
        <v>106935.98</v>
      </c>
      <c r="K9" s="18" t="s">
        <v>21</v>
      </c>
      <c r="L9" s="12">
        <f>M9+N9+O9</f>
        <v>154142310.01</v>
      </c>
      <c r="M9" s="12">
        <f>D9</f>
        <v>142109329.39000002</v>
      </c>
      <c r="N9" s="12">
        <f>E9</f>
        <v>11810582.23</v>
      </c>
      <c r="O9" s="12">
        <f>F9</f>
        <v>222398.39</v>
      </c>
      <c r="P9" s="12">
        <f>Q9+R9+S9</f>
        <v>82719613.26</v>
      </c>
      <c r="Q9" s="12">
        <f>H9</f>
        <v>72178253.61</v>
      </c>
      <c r="R9" s="12">
        <f>I9</f>
        <v>10434423.67</v>
      </c>
      <c r="S9" s="12">
        <f>J9</f>
        <v>106935.98</v>
      </c>
      <c r="T9" s="12" t="s">
        <v>22</v>
      </c>
      <c r="U9" s="12" t="s">
        <v>21</v>
      </c>
      <c r="V9" s="12">
        <f>W9+X9+Y9</f>
        <v>154142310.01</v>
      </c>
      <c r="W9" s="12">
        <f>M9</f>
        <v>142109329.39000002</v>
      </c>
      <c r="X9" s="12">
        <f>N9</f>
        <v>11810582.23</v>
      </c>
      <c r="Y9" s="12">
        <f>O9</f>
        <v>222398.39</v>
      </c>
      <c r="Z9" s="12">
        <f>AA9+AB9+AC9</f>
        <v>82719613.26</v>
      </c>
      <c r="AA9" s="12">
        <f>Q9</f>
        <v>72178253.61</v>
      </c>
      <c r="AB9" s="12">
        <f>R9</f>
        <v>10434423.67</v>
      </c>
      <c r="AC9" s="12">
        <f>S9</f>
        <v>106935.98</v>
      </c>
      <c r="AD9" s="11" t="s">
        <v>23</v>
      </c>
      <c r="AE9" s="12" t="s">
        <v>24</v>
      </c>
      <c r="AF9" s="24">
        <v>45042</v>
      </c>
    </row>
    <row r="10" spans="1:32" ht="43.5" customHeight="1">
      <c r="A10" s="11">
        <v>2</v>
      </c>
      <c r="B10" s="23" t="s">
        <v>25</v>
      </c>
      <c r="C10" s="12">
        <v>378668</v>
      </c>
      <c r="D10" s="12">
        <v>280870.3</v>
      </c>
      <c r="E10" s="18">
        <v>67504.26</v>
      </c>
      <c r="F10" s="18">
        <v>30293.44</v>
      </c>
      <c r="G10" s="12">
        <v>378668</v>
      </c>
      <c r="H10" s="12">
        <v>280870.3</v>
      </c>
      <c r="I10" s="18">
        <v>67504.26</v>
      </c>
      <c r="J10" s="18">
        <v>30293.44</v>
      </c>
      <c r="K10" s="18" t="s">
        <v>26</v>
      </c>
      <c r="L10" s="12">
        <v>378668</v>
      </c>
      <c r="M10" s="12">
        <v>280870.3</v>
      </c>
      <c r="N10" s="18">
        <v>67504.26</v>
      </c>
      <c r="O10" s="18">
        <v>30293.44</v>
      </c>
      <c r="P10" s="12">
        <v>378668</v>
      </c>
      <c r="Q10" s="12">
        <v>280870.3</v>
      </c>
      <c r="R10" s="18">
        <v>67504.26</v>
      </c>
      <c r="S10" s="18">
        <v>30293.44</v>
      </c>
      <c r="T10" s="25" t="s">
        <v>27</v>
      </c>
      <c r="U10" s="26" t="s">
        <v>26</v>
      </c>
      <c r="V10" s="12">
        <v>378668</v>
      </c>
      <c r="W10" s="12">
        <v>280870.3</v>
      </c>
      <c r="X10" s="18">
        <v>67504.26</v>
      </c>
      <c r="Y10" s="18">
        <v>30293.44</v>
      </c>
      <c r="Z10" s="12">
        <v>378668</v>
      </c>
      <c r="AA10" s="12">
        <v>280870.3</v>
      </c>
      <c r="AB10" s="18">
        <v>67504.26</v>
      </c>
      <c r="AC10" s="18">
        <v>30293.44</v>
      </c>
      <c r="AD10" s="11" t="s">
        <v>28</v>
      </c>
      <c r="AE10" s="26" t="s">
        <v>29</v>
      </c>
      <c r="AF10" s="27">
        <v>44712</v>
      </c>
    </row>
    <row r="11" spans="1:32" ht="38.25" customHeight="1">
      <c r="A11" s="11" t="s">
        <v>30</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255" customHeight="1">
      <c r="A12" s="11">
        <v>1</v>
      </c>
      <c r="B12" s="28" t="s">
        <v>31</v>
      </c>
      <c r="C12" s="12">
        <f>650000+314855.97+77639.74+686314.96+1357021.74+2065136.51+108695.65</f>
        <v>5259664.57</v>
      </c>
      <c r="D12" s="12">
        <f>260700.74+1123614</f>
        <v>1384314.74</v>
      </c>
      <c r="E12" s="18">
        <f>598000+28966.75+71428.56+631409.76+124846+1899925.59+100000</f>
        <v>3454576.66</v>
      </c>
      <c r="F12" s="18">
        <f>52000+25188.48+6211.18+54905.2+108561.74+165210.92+8695.65</f>
        <v>420773.17000000004</v>
      </c>
      <c r="G12" s="12">
        <f>650000+314855.97+77639.74+228771.65+1357021.74+688378.84+108695.65</f>
        <v>3425363.5899999994</v>
      </c>
      <c r="H12" s="12">
        <f>260700.74+1123614</f>
        <v>1384314.74</v>
      </c>
      <c r="I12" s="18">
        <f>598000+28966.75+71428.56+631409.76+124846+1899925.59+100000</f>
        <v>3454576.66</v>
      </c>
      <c r="J12" s="18">
        <f>52000+25188.48+6211.18+54905.2+108561.74+165210.92+8695.65</f>
        <v>420773.17000000004</v>
      </c>
      <c r="K12" s="18" t="s">
        <v>32</v>
      </c>
      <c r="L12" s="12">
        <f>650000+314855.97+77639.74+686314.96+1357021.74+2065136.51+108695.65</f>
        <v>5259664.57</v>
      </c>
      <c r="M12" s="12">
        <f>260700.74+1123614</f>
        <v>1384314.74</v>
      </c>
      <c r="N12" s="18">
        <f>598000+28966.75+71428.56+631409.76+124846+1899925.59+100000</f>
        <v>3454576.66</v>
      </c>
      <c r="O12" s="18">
        <f>52000+25188.48+6211.18+54905.2+108561.74+165210.92+8695.65</f>
        <v>420773.17000000004</v>
      </c>
      <c r="P12" s="12">
        <f>650000+314855.97+77639.74+228771.65+1357021.74+688378.84+108695.65</f>
        <v>3425363.5899999994</v>
      </c>
      <c r="Q12" s="12">
        <f>260700.74+1123614</f>
        <v>1384314.74</v>
      </c>
      <c r="R12" s="18">
        <f>598000+28966.75+71428.56+631409.76+124846+1899925.59+100000</f>
        <v>3454576.66</v>
      </c>
      <c r="S12" s="18">
        <f>52000+25188.48+6211.18+54905.2+108561.74+165210.92+8695.65</f>
        <v>420773.17000000004</v>
      </c>
      <c r="T12" s="18" t="s">
        <v>33</v>
      </c>
      <c r="U12" s="11"/>
      <c r="V12" s="12">
        <f>650000+314855.97+77639.74+686314.96+1357021.74+2065136.51+108695.65</f>
        <v>5259664.57</v>
      </c>
      <c r="W12" s="12">
        <f>260700.74+1123614</f>
        <v>1384314.74</v>
      </c>
      <c r="X12" s="18">
        <f>598000+28966.75+71428.56+631409.76+124846+1899925.59+100000</f>
        <v>3454576.66</v>
      </c>
      <c r="Y12" s="18">
        <f>52000+25188.48+6211.18+54905.2+108561.74+165210.92+8695.65</f>
        <v>420773.17000000004</v>
      </c>
      <c r="Z12" s="12">
        <f>650000+314855.97+77639.74+228771.65+1357021.74+688378.84+108695.65</f>
        <v>3425363.5899999994</v>
      </c>
      <c r="AA12" s="12">
        <f>260700.74+1123614</f>
        <v>1384314.74</v>
      </c>
      <c r="AB12" s="18">
        <f>598000+28966.75+71428.56+631409.76+124846+1899925.59+100000</f>
        <v>3454576.66</v>
      </c>
      <c r="AC12" s="18">
        <f>52000+25188.48+6211.18+54905.2+108561.74+165210.92+8695.65</f>
        <v>420773.17000000004</v>
      </c>
      <c r="AD12" s="12" t="s">
        <v>34</v>
      </c>
      <c r="AE12" s="29" t="s">
        <v>35</v>
      </c>
      <c r="AF12" s="27">
        <v>44925</v>
      </c>
    </row>
    <row r="13" spans="1:32" ht="34.5" customHeight="1">
      <c r="A13" s="11">
        <v>2</v>
      </c>
      <c r="B13" s="28" t="s">
        <v>36</v>
      </c>
      <c r="C13" s="15">
        <f>D13+E13+F13</f>
        <v>1956522</v>
      </c>
      <c r="D13" s="15"/>
      <c r="E13" s="15">
        <v>1800000</v>
      </c>
      <c r="F13" s="15">
        <v>156522</v>
      </c>
      <c r="G13" s="18"/>
      <c r="H13" s="18"/>
      <c r="I13" s="18"/>
      <c r="J13" s="18"/>
      <c r="K13" s="18"/>
      <c r="L13" s="18">
        <f>M13+N13+O13</f>
        <v>1956522</v>
      </c>
      <c r="M13" s="15">
        <f>D13</f>
        <v>0</v>
      </c>
      <c r="N13" s="15">
        <f>E13</f>
        <v>1800000</v>
      </c>
      <c r="O13" s="15">
        <f>F13</f>
        <v>156522</v>
      </c>
      <c r="P13" s="18">
        <f>Q13+R13+S13</f>
        <v>0</v>
      </c>
      <c r="Q13" s="18">
        <f>H13</f>
        <v>0</v>
      </c>
      <c r="R13" s="18">
        <f>I13</f>
        <v>0</v>
      </c>
      <c r="S13" s="18">
        <f>J13</f>
        <v>0</v>
      </c>
      <c r="T13" s="18"/>
      <c r="U13" s="11"/>
      <c r="V13" s="11"/>
      <c r="W13" s="11"/>
      <c r="X13" s="11"/>
      <c r="Y13" s="11"/>
      <c r="Z13" s="11"/>
      <c r="AA13" s="11"/>
      <c r="AB13" s="11"/>
      <c r="AC13" s="11"/>
      <c r="AD13" s="11"/>
      <c r="AE13" s="11"/>
      <c r="AF13" s="11"/>
    </row>
    <row r="14" spans="1:32" ht="34.5" customHeight="1">
      <c r="A14" s="11" t="s">
        <v>37</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ht="104.25" customHeight="1">
      <c r="A15" s="11">
        <v>1</v>
      </c>
      <c r="B15" s="30" t="s">
        <v>38</v>
      </c>
      <c r="C15" s="15">
        <v>52019244.17</v>
      </c>
      <c r="D15" s="15">
        <v>0</v>
      </c>
      <c r="E15" s="15">
        <v>24694.73</v>
      </c>
      <c r="F15" s="15">
        <v>51994549.44</v>
      </c>
      <c r="G15" s="15">
        <v>27745627.27</v>
      </c>
      <c r="H15" s="15">
        <v>0</v>
      </c>
      <c r="I15" s="15">
        <v>12341.94</v>
      </c>
      <c r="J15" s="31">
        <v>27733285.33</v>
      </c>
      <c r="K15" s="32" t="s">
        <v>39</v>
      </c>
      <c r="L15" s="15">
        <v>52019244.17</v>
      </c>
      <c r="M15" s="15">
        <v>0</v>
      </c>
      <c r="N15" s="15">
        <v>24694.73</v>
      </c>
      <c r="O15" s="15">
        <v>51994549.44</v>
      </c>
      <c r="P15" s="15">
        <v>27745627.27</v>
      </c>
      <c r="Q15" s="15">
        <v>0</v>
      </c>
      <c r="R15" s="15">
        <v>12341.94</v>
      </c>
      <c r="S15" s="31">
        <v>27733285.33</v>
      </c>
      <c r="T15" s="12" t="s">
        <v>40</v>
      </c>
      <c r="U15" s="11"/>
      <c r="V15" s="15">
        <v>52019244.17</v>
      </c>
      <c r="W15" s="15">
        <v>0</v>
      </c>
      <c r="X15" s="15">
        <v>24694.73</v>
      </c>
      <c r="Y15" s="15">
        <v>51994549.44</v>
      </c>
      <c r="Z15" s="15">
        <v>27745627.27</v>
      </c>
      <c r="AA15" s="15">
        <v>0</v>
      </c>
      <c r="AB15" s="15">
        <v>12341.94</v>
      </c>
      <c r="AC15" s="31">
        <v>27733285.33</v>
      </c>
      <c r="AD15" s="12" t="s">
        <v>41</v>
      </c>
      <c r="AE15" s="12" t="s">
        <v>42</v>
      </c>
      <c r="AF15" s="33">
        <v>44925</v>
      </c>
    </row>
    <row r="16" spans="1:32" ht="68.25" customHeight="1">
      <c r="A16" s="11">
        <v>2</v>
      </c>
      <c r="B16" s="30" t="s">
        <v>43</v>
      </c>
      <c r="C16" s="15">
        <f aca="true" t="shared" si="0" ref="C16:C46">D16+E16+F16</f>
        <v>70000</v>
      </c>
      <c r="D16" s="15"/>
      <c r="E16" s="15"/>
      <c r="F16" s="15">
        <v>70000</v>
      </c>
      <c r="G16" s="15">
        <f aca="true" t="shared" si="1" ref="G16:G46">H16+I16+J16</f>
        <v>18598.78</v>
      </c>
      <c r="H16" s="15"/>
      <c r="I16" s="15"/>
      <c r="J16" s="31">
        <v>18598.78</v>
      </c>
      <c r="K16" s="32"/>
      <c r="L16" s="15">
        <f aca="true" t="shared" si="2" ref="L16:L27">M16+N16+O16</f>
        <v>70000</v>
      </c>
      <c r="M16" s="15">
        <f aca="true" t="shared" si="3" ref="M16:M18">D16</f>
        <v>0</v>
      </c>
      <c r="N16" s="15">
        <f aca="true" t="shared" si="4" ref="N16:N18">E16</f>
        <v>0</v>
      </c>
      <c r="O16" s="15">
        <f aca="true" t="shared" si="5" ref="O16:O18">F16</f>
        <v>70000</v>
      </c>
      <c r="P16" s="15">
        <f aca="true" t="shared" si="6" ref="P16:P27">Q16+R16+S16</f>
        <v>18598.78</v>
      </c>
      <c r="Q16" s="15">
        <f aca="true" t="shared" si="7" ref="Q16:Q18">H16</f>
        <v>0</v>
      </c>
      <c r="R16" s="15">
        <f aca="true" t="shared" si="8" ref="R16:R18">I16</f>
        <v>0</v>
      </c>
      <c r="S16" s="15">
        <f aca="true" t="shared" si="9" ref="S16:S18">J16</f>
        <v>18598.78</v>
      </c>
      <c r="T16" s="12"/>
      <c r="U16" s="11"/>
      <c r="V16" s="11"/>
      <c r="W16" s="11"/>
      <c r="X16" s="11"/>
      <c r="Y16" s="11"/>
      <c r="Z16" s="11"/>
      <c r="AA16" s="11"/>
      <c r="AB16" s="11"/>
      <c r="AC16" s="11"/>
      <c r="AD16" s="11"/>
      <c r="AE16" s="11"/>
      <c r="AF16" s="34"/>
    </row>
    <row r="17" spans="1:32" ht="51" customHeight="1">
      <c r="A17" s="11">
        <v>3</v>
      </c>
      <c r="B17" s="30" t="s">
        <v>44</v>
      </c>
      <c r="C17" s="15">
        <f t="shared" si="0"/>
        <v>50000</v>
      </c>
      <c r="D17" s="15"/>
      <c r="E17" s="15"/>
      <c r="F17" s="15">
        <v>50000</v>
      </c>
      <c r="G17" s="15">
        <f t="shared" si="1"/>
        <v>5300</v>
      </c>
      <c r="H17" s="15"/>
      <c r="I17" s="15"/>
      <c r="J17" s="31">
        <v>5300</v>
      </c>
      <c r="K17" s="32"/>
      <c r="L17" s="15">
        <f t="shared" si="2"/>
        <v>50000</v>
      </c>
      <c r="M17" s="15">
        <f t="shared" si="3"/>
        <v>0</v>
      </c>
      <c r="N17" s="15">
        <f t="shared" si="4"/>
        <v>0</v>
      </c>
      <c r="O17" s="15">
        <f t="shared" si="5"/>
        <v>50000</v>
      </c>
      <c r="P17" s="15">
        <f t="shared" si="6"/>
        <v>5300</v>
      </c>
      <c r="Q17" s="15">
        <f t="shared" si="7"/>
        <v>0</v>
      </c>
      <c r="R17" s="15">
        <f t="shared" si="8"/>
        <v>0</v>
      </c>
      <c r="S17" s="15">
        <f t="shared" si="9"/>
        <v>5300</v>
      </c>
      <c r="T17" s="12"/>
      <c r="U17" s="11"/>
      <c r="V17" s="11"/>
      <c r="W17" s="11"/>
      <c r="X17" s="11"/>
      <c r="Y17" s="11"/>
      <c r="Z17" s="11"/>
      <c r="AA17" s="11"/>
      <c r="AB17" s="11"/>
      <c r="AC17" s="11"/>
      <c r="AD17" s="11"/>
      <c r="AE17" s="11"/>
      <c r="AF17" s="34"/>
    </row>
    <row r="18" spans="1:32" ht="51" customHeight="1">
      <c r="A18" s="11">
        <v>3</v>
      </c>
      <c r="B18" s="30" t="s">
        <v>45</v>
      </c>
      <c r="C18" s="15">
        <f t="shared" si="0"/>
        <v>40000</v>
      </c>
      <c r="D18" s="15"/>
      <c r="E18" s="15"/>
      <c r="F18" s="15">
        <v>40000</v>
      </c>
      <c r="G18" s="15">
        <f t="shared" si="1"/>
        <v>0</v>
      </c>
      <c r="H18" s="15"/>
      <c r="I18" s="15"/>
      <c r="J18" s="31"/>
      <c r="K18" s="35" t="s">
        <v>46</v>
      </c>
      <c r="L18" s="15">
        <f t="shared" si="2"/>
        <v>40000</v>
      </c>
      <c r="M18" s="15">
        <f t="shared" si="3"/>
        <v>0</v>
      </c>
      <c r="N18" s="15">
        <f t="shared" si="4"/>
        <v>0</v>
      </c>
      <c r="O18" s="15">
        <f t="shared" si="5"/>
        <v>40000</v>
      </c>
      <c r="P18" s="15">
        <f t="shared" si="6"/>
        <v>0</v>
      </c>
      <c r="Q18" s="15">
        <f t="shared" si="7"/>
        <v>0</v>
      </c>
      <c r="R18" s="15">
        <f t="shared" si="8"/>
        <v>0</v>
      </c>
      <c r="S18" s="15">
        <f t="shared" si="9"/>
        <v>0</v>
      </c>
      <c r="T18" s="12"/>
      <c r="U18" s="11"/>
      <c r="V18" s="11"/>
      <c r="W18" s="11"/>
      <c r="X18" s="11"/>
      <c r="Y18" s="11"/>
      <c r="Z18" s="11"/>
      <c r="AA18" s="11"/>
      <c r="AB18" s="11"/>
      <c r="AC18" s="11"/>
      <c r="AD18" s="11"/>
      <c r="AE18" s="11"/>
      <c r="AF18" s="34"/>
    </row>
    <row r="19" spans="1:32" ht="255" customHeight="1">
      <c r="A19" s="11">
        <v>4</v>
      </c>
      <c r="B19" s="30" t="s">
        <v>47</v>
      </c>
      <c r="C19" s="15">
        <f t="shared" si="0"/>
        <v>90433603.47</v>
      </c>
      <c r="D19" s="15"/>
      <c r="E19" s="15">
        <v>9765096.54</v>
      </c>
      <c r="F19" s="15">
        <v>80668506.93</v>
      </c>
      <c r="G19" s="15">
        <f t="shared" si="1"/>
        <v>46077995.16</v>
      </c>
      <c r="H19" s="31"/>
      <c r="I19" s="15">
        <v>4645140.52</v>
      </c>
      <c r="J19" s="31">
        <v>41432854.64</v>
      </c>
      <c r="K19" s="32" t="s">
        <v>48</v>
      </c>
      <c r="L19" s="15">
        <f t="shared" si="2"/>
        <v>90433603.47</v>
      </c>
      <c r="M19" s="15"/>
      <c r="N19" s="15">
        <v>9765096.54</v>
      </c>
      <c r="O19" s="15">
        <v>80668506.93</v>
      </c>
      <c r="P19" s="15">
        <f t="shared" si="6"/>
        <v>46077995.16</v>
      </c>
      <c r="Q19" s="15"/>
      <c r="R19" s="15">
        <v>4645140.52</v>
      </c>
      <c r="S19" s="31">
        <v>41432854.64</v>
      </c>
      <c r="T19" s="36" t="s">
        <v>49</v>
      </c>
      <c r="U19" s="37" t="s">
        <v>50</v>
      </c>
      <c r="V19" s="38" t="s">
        <v>51</v>
      </c>
      <c r="W19" s="11"/>
      <c r="X19" s="11"/>
      <c r="Y19" s="37" t="s">
        <v>52</v>
      </c>
      <c r="Z19" s="37" t="s">
        <v>53</v>
      </c>
      <c r="AA19" s="11"/>
      <c r="AB19" s="37" t="s">
        <v>54</v>
      </c>
      <c r="AC19" s="38" t="s">
        <v>55</v>
      </c>
      <c r="AD19" s="37" t="s">
        <v>56</v>
      </c>
      <c r="AE19" s="11"/>
      <c r="AF19" s="39" t="s">
        <v>57</v>
      </c>
    </row>
    <row r="20" spans="1:32" ht="51" customHeight="1">
      <c r="A20" s="11">
        <v>5</v>
      </c>
      <c r="B20" s="30" t="s">
        <v>58</v>
      </c>
      <c r="C20" s="15">
        <f t="shared" si="0"/>
        <v>12522770</v>
      </c>
      <c r="D20" s="15"/>
      <c r="E20" s="15">
        <v>4219520</v>
      </c>
      <c r="F20" s="15">
        <v>8303250</v>
      </c>
      <c r="G20" s="15">
        <f t="shared" si="1"/>
        <v>0</v>
      </c>
      <c r="H20" s="15"/>
      <c r="I20" s="15"/>
      <c r="J20" s="31"/>
      <c r="K20" s="32"/>
      <c r="L20" s="15">
        <f t="shared" si="2"/>
        <v>12522770</v>
      </c>
      <c r="M20" s="15">
        <f aca="true" t="shared" si="10" ref="M20:M33">D20</f>
        <v>0</v>
      </c>
      <c r="N20" s="15">
        <f aca="true" t="shared" si="11" ref="N20:N33">E20</f>
        <v>4219520</v>
      </c>
      <c r="O20" s="15">
        <f aca="true" t="shared" si="12" ref="O20:O33">F20</f>
        <v>8303250</v>
      </c>
      <c r="P20" s="15">
        <f t="shared" si="6"/>
        <v>0</v>
      </c>
      <c r="Q20" s="15">
        <f aca="true" t="shared" si="13" ref="Q20:Q27">H20</f>
        <v>0</v>
      </c>
      <c r="R20" s="15">
        <f aca="true" t="shared" si="14" ref="R20:R27">I20</f>
        <v>0</v>
      </c>
      <c r="S20" s="15">
        <f aca="true" t="shared" si="15" ref="S20:S27">J20</f>
        <v>0</v>
      </c>
      <c r="T20" s="12"/>
      <c r="U20" s="11"/>
      <c r="V20" s="11"/>
      <c r="W20" s="11"/>
      <c r="X20" s="11"/>
      <c r="Y20" s="11"/>
      <c r="Z20" s="11"/>
      <c r="AA20" s="11"/>
      <c r="AB20" s="11"/>
      <c r="AC20" s="11"/>
      <c r="AD20" s="11"/>
      <c r="AE20" s="11"/>
      <c r="AF20" s="34"/>
    </row>
    <row r="21" spans="1:32" ht="51" customHeight="1">
      <c r="A21" s="11">
        <v>6</v>
      </c>
      <c r="B21" s="30" t="s">
        <v>59</v>
      </c>
      <c r="C21" s="15">
        <f t="shared" si="0"/>
        <v>2016522</v>
      </c>
      <c r="D21" s="15"/>
      <c r="E21" s="15">
        <v>1800000</v>
      </c>
      <c r="F21" s="15">
        <v>216522</v>
      </c>
      <c r="G21" s="15">
        <f t="shared" si="1"/>
        <v>0</v>
      </c>
      <c r="H21" s="15"/>
      <c r="I21" s="15"/>
      <c r="J21" s="31"/>
      <c r="K21" s="32"/>
      <c r="L21" s="15">
        <f t="shared" si="2"/>
        <v>2016522</v>
      </c>
      <c r="M21" s="15">
        <f t="shared" si="10"/>
        <v>0</v>
      </c>
      <c r="N21" s="15">
        <f t="shared" si="11"/>
        <v>1800000</v>
      </c>
      <c r="O21" s="15">
        <f t="shared" si="12"/>
        <v>216522</v>
      </c>
      <c r="P21" s="15">
        <f t="shared" si="6"/>
        <v>0</v>
      </c>
      <c r="Q21" s="15">
        <f t="shared" si="13"/>
        <v>0</v>
      </c>
      <c r="R21" s="15">
        <f t="shared" si="14"/>
        <v>0</v>
      </c>
      <c r="S21" s="15">
        <f t="shared" si="15"/>
        <v>0</v>
      </c>
      <c r="T21" s="12"/>
      <c r="U21" s="11"/>
      <c r="V21" s="11"/>
      <c r="W21" s="11"/>
      <c r="X21" s="11"/>
      <c r="Y21" s="11"/>
      <c r="Z21" s="11"/>
      <c r="AA21" s="11"/>
      <c r="AB21" s="11"/>
      <c r="AC21" s="11"/>
      <c r="AD21" s="11"/>
      <c r="AE21" s="11"/>
      <c r="AF21" s="34"/>
    </row>
    <row r="22" spans="1:32" ht="51" customHeight="1">
      <c r="A22" s="11">
        <v>7</v>
      </c>
      <c r="B22" s="40" t="s">
        <v>60</v>
      </c>
      <c r="C22" s="15">
        <f t="shared" si="0"/>
        <v>22985</v>
      </c>
      <c r="D22" s="15"/>
      <c r="E22" s="15"/>
      <c r="F22" s="15">
        <v>22985</v>
      </c>
      <c r="G22" s="15">
        <f t="shared" si="1"/>
        <v>6506</v>
      </c>
      <c r="H22" s="15"/>
      <c r="I22" s="15"/>
      <c r="J22" s="31">
        <v>6506</v>
      </c>
      <c r="K22" s="32"/>
      <c r="L22" s="15">
        <f t="shared" si="2"/>
        <v>22985</v>
      </c>
      <c r="M22" s="15">
        <f t="shared" si="10"/>
        <v>0</v>
      </c>
      <c r="N22" s="15">
        <f t="shared" si="11"/>
        <v>0</v>
      </c>
      <c r="O22" s="15">
        <f t="shared" si="12"/>
        <v>22985</v>
      </c>
      <c r="P22" s="15">
        <f t="shared" si="6"/>
        <v>6506</v>
      </c>
      <c r="Q22" s="15">
        <f t="shared" si="13"/>
        <v>0</v>
      </c>
      <c r="R22" s="15">
        <f t="shared" si="14"/>
        <v>0</v>
      </c>
      <c r="S22" s="15">
        <f t="shared" si="15"/>
        <v>6506</v>
      </c>
      <c r="T22" s="12"/>
      <c r="U22" s="11"/>
      <c r="V22" s="11"/>
      <c r="W22" s="11"/>
      <c r="X22" s="11"/>
      <c r="Y22" s="11"/>
      <c r="Z22" s="11"/>
      <c r="AA22" s="11"/>
      <c r="AB22" s="11"/>
      <c r="AC22" s="11"/>
      <c r="AD22" s="11"/>
      <c r="AE22" s="11"/>
      <c r="AF22" s="34"/>
    </row>
    <row r="23" spans="1:32" ht="53.25" customHeight="1">
      <c r="A23" s="41">
        <v>8</v>
      </c>
      <c r="B23" s="28" t="s">
        <v>61</v>
      </c>
      <c r="C23" s="15">
        <f t="shared" si="0"/>
        <v>2607619.58</v>
      </c>
      <c r="D23" s="15"/>
      <c r="E23" s="15"/>
      <c r="F23" s="15">
        <v>2607619.58</v>
      </c>
      <c r="G23" s="15">
        <f t="shared" si="1"/>
        <v>1218377.77</v>
      </c>
      <c r="H23" s="15"/>
      <c r="I23" s="15"/>
      <c r="J23" s="15">
        <v>1218377.77</v>
      </c>
      <c r="K23" s="32"/>
      <c r="L23" s="15">
        <f t="shared" si="2"/>
        <v>2607619.58</v>
      </c>
      <c r="M23" s="15">
        <f t="shared" si="10"/>
        <v>0</v>
      </c>
      <c r="N23" s="15">
        <f t="shared" si="11"/>
        <v>0</v>
      </c>
      <c r="O23" s="15">
        <f t="shared" si="12"/>
        <v>2607619.58</v>
      </c>
      <c r="P23" s="15">
        <f t="shared" si="6"/>
        <v>1218377.77</v>
      </c>
      <c r="Q23" s="15">
        <f t="shared" si="13"/>
        <v>0</v>
      </c>
      <c r="R23" s="15">
        <f t="shared" si="14"/>
        <v>0</v>
      </c>
      <c r="S23" s="15">
        <f t="shared" si="15"/>
        <v>1218377.77</v>
      </c>
      <c r="T23" s="12"/>
      <c r="U23" s="12"/>
      <c r="V23" s="12"/>
      <c r="W23" s="12"/>
      <c r="X23" s="12"/>
      <c r="Y23" s="12"/>
      <c r="Z23" s="12"/>
      <c r="AA23" s="12"/>
      <c r="AB23" s="12"/>
      <c r="AC23" s="12"/>
      <c r="AD23" s="12"/>
      <c r="AE23" s="12"/>
      <c r="AF23" s="42"/>
    </row>
    <row r="24" spans="1:32" ht="155.25" customHeight="1">
      <c r="A24" s="41">
        <v>9</v>
      </c>
      <c r="B24" s="28" t="s">
        <v>62</v>
      </c>
      <c r="C24" s="15">
        <f t="shared" si="0"/>
        <v>603174.48</v>
      </c>
      <c r="D24" s="15"/>
      <c r="E24" s="15">
        <v>283374.48</v>
      </c>
      <c r="F24" s="15">
        <v>319800</v>
      </c>
      <c r="G24" s="15">
        <f t="shared" si="1"/>
        <v>117769.22</v>
      </c>
      <c r="H24" s="15"/>
      <c r="I24" s="15"/>
      <c r="J24" s="32">
        <v>117769.22</v>
      </c>
      <c r="K24" s="32" t="s">
        <v>63</v>
      </c>
      <c r="L24" s="15">
        <f t="shared" si="2"/>
        <v>603174.48</v>
      </c>
      <c r="M24" s="15">
        <f t="shared" si="10"/>
        <v>0</v>
      </c>
      <c r="N24" s="15">
        <f t="shared" si="11"/>
        <v>283374.48</v>
      </c>
      <c r="O24" s="15">
        <f t="shared" si="12"/>
        <v>319800</v>
      </c>
      <c r="P24" s="15">
        <f t="shared" si="6"/>
        <v>117769.22</v>
      </c>
      <c r="Q24" s="15">
        <f t="shared" si="13"/>
        <v>0</v>
      </c>
      <c r="R24" s="15">
        <f t="shared" si="14"/>
        <v>0</v>
      </c>
      <c r="S24" s="15">
        <f t="shared" si="15"/>
        <v>117769.22</v>
      </c>
      <c r="T24" s="12"/>
      <c r="U24" s="12"/>
      <c r="V24" s="12"/>
      <c r="W24" s="12"/>
      <c r="X24" s="12"/>
      <c r="Y24" s="12"/>
      <c r="Z24" s="12"/>
      <c r="AA24" s="12"/>
      <c r="AB24" s="12"/>
      <c r="AC24" s="12"/>
      <c r="AD24" s="12"/>
      <c r="AE24" s="12"/>
      <c r="AF24" s="42"/>
    </row>
    <row r="25" spans="1:32" ht="48" customHeight="1">
      <c r="A25" s="41">
        <v>10</v>
      </c>
      <c r="B25" s="28" t="s">
        <v>64</v>
      </c>
      <c r="C25" s="15">
        <f t="shared" si="0"/>
        <v>55000</v>
      </c>
      <c r="D25" s="15"/>
      <c r="E25" s="15"/>
      <c r="F25" s="15">
        <v>55000</v>
      </c>
      <c r="G25" s="15">
        <f t="shared" si="1"/>
        <v>0</v>
      </c>
      <c r="H25" s="15"/>
      <c r="I25" s="15"/>
      <c r="J25" s="15"/>
      <c r="K25" s="32"/>
      <c r="L25" s="15">
        <f t="shared" si="2"/>
        <v>55000</v>
      </c>
      <c r="M25" s="15">
        <f t="shared" si="10"/>
        <v>0</v>
      </c>
      <c r="N25" s="15">
        <f t="shared" si="11"/>
        <v>0</v>
      </c>
      <c r="O25" s="15">
        <f t="shared" si="12"/>
        <v>55000</v>
      </c>
      <c r="P25" s="15">
        <f t="shared" si="6"/>
        <v>0</v>
      </c>
      <c r="Q25" s="15">
        <f t="shared" si="13"/>
        <v>0</v>
      </c>
      <c r="R25" s="15">
        <f t="shared" si="14"/>
        <v>0</v>
      </c>
      <c r="S25" s="15">
        <f t="shared" si="15"/>
        <v>0</v>
      </c>
      <c r="T25" s="12"/>
      <c r="U25" s="12"/>
      <c r="V25" s="12"/>
      <c r="W25" s="12"/>
      <c r="X25" s="12"/>
      <c r="Y25" s="12"/>
      <c r="Z25" s="12"/>
      <c r="AA25" s="12"/>
      <c r="AB25" s="12"/>
      <c r="AC25" s="12"/>
      <c r="AD25" s="12"/>
      <c r="AE25" s="12"/>
      <c r="AF25" s="42"/>
    </row>
    <row r="26" spans="1:32" s="46" customFormat="1" ht="33" customHeight="1">
      <c r="A26" s="41">
        <v>11</v>
      </c>
      <c r="B26" s="40" t="s">
        <v>65</v>
      </c>
      <c r="C26" s="15">
        <f t="shared" si="0"/>
        <v>250000</v>
      </c>
      <c r="D26" s="43"/>
      <c r="E26" s="44"/>
      <c r="F26" s="43">
        <v>250000</v>
      </c>
      <c r="G26" s="15">
        <f t="shared" si="1"/>
        <v>1194.95</v>
      </c>
      <c r="H26" s="43"/>
      <c r="I26" s="44"/>
      <c r="J26" s="43">
        <v>1194.95</v>
      </c>
      <c r="K26" s="45"/>
      <c r="L26" s="15">
        <f t="shared" si="2"/>
        <v>250000</v>
      </c>
      <c r="M26" s="15">
        <f t="shared" si="10"/>
        <v>0</v>
      </c>
      <c r="N26" s="15">
        <f t="shared" si="11"/>
        <v>0</v>
      </c>
      <c r="O26" s="15">
        <f t="shared" si="12"/>
        <v>250000</v>
      </c>
      <c r="P26" s="15">
        <f t="shared" si="6"/>
        <v>1194.95</v>
      </c>
      <c r="Q26" s="15">
        <f t="shared" si="13"/>
        <v>0</v>
      </c>
      <c r="R26" s="15">
        <f t="shared" si="14"/>
        <v>0</v>
      </c>
      <c r="S26" s="15">
        <f t="shared" si="15"/>
        <v>1194.95</v>
      </c>
      <c r="T26" s="44"/>
      <c r="U26" s="44"/>
      <c r="V26" s="44"/>
      <c r="W26" s="44"/>
      <c r="X26" s="44"/>
      <c r="Y26" s="44"/>
      <c r="Z26" s="44"/>
      <c r="AA26" s="44"/>
      <c r="AB26" s="44"/>
      <c r="AC26" s="44"/>
      <c r="AD26" s="44"/>
      <c r="AE26" s="44"/>
      <c r="AF26" s="44"/>
    </row>
    <row r="27" spans="1:32" s="46" customFormat="1" ht="53.25" customHeight="1">
      <c r="A27" s="41">
        <v>12</v>
      </c>
      <c r="B27" s="28" t="s">
        <v>66</v>
      </c>
      <c r="C27" s="15">
        <f t="shared" si="0"/>
        <v>10000</v>
      </c>
      <c r="D27" s="43"/>
      <c r="E27" s="44"/>
      <c r="F27" s="43">
        <v>10000</v>
      </c>
      <c r="G27" s="15">
        <f t="shared" si="1"/>
        <v>10000</v>
      </c>
      <c r="H27" s="43"/>
      <c r="I27" s="44"/>
      <c r="J27" s="43">
        <v>10000</v>
      </c>
      <c r="K27" s="45"/>
      <c r="L27" s="15">
        <f t="shared" si="2"/>
        <v>10000</v>
      </c>
      <c r="M27" s="15">
        <f t="shared" si="10"/>
        <v>0</v>
      </c>
      <c r="N27" s="15">
        <f t="shared" si="11"/>
        <v>0</v>
      </c>
      <c r="O27" s="15">
        <f t="shared" si="12"/>
        <v>10000</v>
      </c>
      <c r="P27" s="15">
        <f t="shared" si="6"/>
        <v>10000</v>
      </c>
      <c r="Q27" s="15">
        <f t="shared" si="13"/>
        <v>0</v>
      </c>
      <c r="R27" s="15">
        <f t="shared" si="14"/>
        <v>0</v>
      </c>
      <c r="S27" s="15">
        <f t="shared" si="15"/>
        <v>10000</v>
      </c>
      <c r="T27" s="44"/>
      <c r="U27" s="44"/>
      <c r="V27" s="44"/>
      <c r="W27" s="44"/>
      <c r="X27" s="44"/>
      <c r="Y27" s="44"/>
      <c r="Z27" s="44"/>
      <c r="AA27" s="44"/>
      <c r="AB27" s="44"/>
      <c r="AC27" s="44"/>
      <c r="AD27" s="44"/>
      <c r="AE27" s="44"/>
      <c r="AF27" s="44"/>
    </row>
    <row r="28" spans="1:32" s="46" customFormat="1" ht="60.75" customHeight="1">
      <c r="A28" s="41">
        <v>13</v>
      </c>
      <c r="B28" s="28" t="s">
        <v>67</v>
      </c>
      <c r="C28" s="15">
        <f t="shared" si="0"/>
        <v>140000</v>
      </c>
      <c r="D28" s="43"/>
      <c r="E28" s="44"/>
      <c r="F28" s="43">
        <v>140000</v>
      </c>
      <c r="G28" s="15">
        <f t="shared" si="1"/>
        <v>44000</v>
      </c>
      <c r="H28" s="43"/>
      <c r="I28" s="44"/>
      <c r="J28" s="43">
        <v>44000</v>
      </c>
      <c r="K28" s="45"/>
      <c r="L28" s="43">
        <v>140000</v>
      </c>
      <c r="M28" s="15">
        <f t="shared" si="10"/>
        <v>0</v>
      </c>
      <c r="N28" s="15">
        <f t="shared" si="11"/>
        <v>0</v>
      </c>
      <c r="O28" s="15">
        <f t="shared" si="12"/>
        <v>140000</v>
      </c>
      <c r="P28" s="43">
        <v>44000</v>
      </c>
      <c r="Q28" s="43"/>
      <c r="R28" s="44"/>
      <c r="S28" s="43">
        <v>44000</v>
      </c>
      <c r="T28" s="44"/>
      <c r="U28" s="44"/>
      <c r="V28" s="43">
        <v>140000</v>
      </c>
      <c r="W28" s="43"/>
      <c r="X28" s="44"/>
      <c r="Y28" s="43">
        <v>140000</v>
      </c>
      <c r="Z28" s="43">
        <v>44000</v>
      </c>
      <c r="AA28" s="43"/>
      <c r="AB28" s="44"/>
      <c r="AC28" s="43">
        <v>44000</v>
      </c>
      <c r="AD28" s="44" t="s">
        <v>28</v>
      </c>
      <c r="AE28" s="44" t="s">
        <v>68</v>
      </c>
      <c r="AF28" s="33">
        <v>44925</v>
      </c>
    </row>
    <row r="29" spans="1:32" s="46" customFormat="1" ht="63" customHeight="1">
      <c r="A29" s="41">
        <v>14</v>
      </c>
      <c r="B29" s="40" t="s">
        <v>69</v>
      </c>
      <c r="C29" s="15">
        <f t="shared" si="0"/>
        <v>5000</v>
      </c>
      <c r="D29" s="43"/>
      <c r="E29" s="44"/>
      <c r="F29" s="43">
        <v>5000</v>
      </c>
      <c r="G29" s="15">
        <f t="shared" si="1"/>
        <v>0</v>
      </c>
      <c r="H29" s="43"/>
      <c r="I29" s="44"/>
      <c r="J29" s="43"/>
      <c r="K29" s="45"/>
      <c r="L29" s="44">
        <f aca="true" t="shared" si="16" ref="L29:L33">M29+N29+O29</f>
        <v>5000</v>
      </c>
      <c r="M29" s="15">
        <f t="shared" si="10"/>
        <v>0</v>
      </c>
      <c r="N29" s="15">
        <f t="shared" si="11"/>
        <v>0</v>
      </c>
      <c r="O29" s="15">
        <f t="shared" si="12"/>
        <v>5000</v>
      </c>
      <c r="P29" s="44">
        <f aca="true" t="shared" si="17" ref="P29:P33">Q29+R29+S29</f>
        <v>0</v>
      </c>
      <c r="Q29" s="44">
        <f aca="true" t="shared" si="18" ref="Q29:Q33">H29</f>
        <v>0</v>
      </c>
      <c r="R29" s="44">
        <f aca="true" t="shared" si="19" ref="R29:R33">I29</f>
        <v>0</v>
      </c>
      <c r="S29" s="44">
        <f aca="true" t="shared" si="20" ref="S29:S33">J29</f>
        <v>0</v>
      </c>
      <c r="T29" s="44"/>
      <c r="U29" s="44"/>
      <c r="V29" s="44"/>
      <c r="W29" s="44"/>
      <c r="X29" s="44"/>
      <c r="Y29" s="44"/>
      <c r="Z29" s="44"/>
      <c r="AA29" s="44"/>
      <c r="AB29" s="44"/>
      <c r="AC29" s="44"/>
      <c r="AD29" s="44"/>
      <c r="AE29" s="44"/>
      <c r="AF29" s="44"/>
    </row>
    <row r="30" spans="1:32" s="46" customFormat="1" ht="33" customHeight="1">
      <c r="A30" s="41">
        <v>15</v>
      </c>
      <c r="B30" s="47" t="s">
        <v>70</v>
      </c>
      <c r="C30" s="15">
        <f t="shared" si="0"/>
        <v>0</v>
      </c>
      <c r="D30" s="43"/>
      <c r="E30" s="44"/>
      <c r="F30" s="43"/>
      <c r="G30" s="15">
        <f t="shared" si="1"/>
        <v>0</v>
      </c>
      <c r="H30" s="43"/>
      <c r="I30" s="44"/>
      <c r="J30" s="43"/>
      <c r="K30" s="45"/>
      <c r="L30" s="43">
        <f t="shared" si="16"/>
        <v>0</v>
      </c>
      <c r="M30" s="15">
        <f t="shared" si="10"/>
        <v>0</v>
      </c>
      <c r="N30" s="15">
        <f t="shared" si="11"/>
        <v>0</v>
      </c>
      <c r="O30" s="15">
        <f t="shared" si="12"/>
        <v>0</v>
      </c>
      <c r="P30" s="44">
        <f t="shared" si="17"/>
        <v>0</v>
      </c>
      <c r="Q30" s="44">
        <f t="shared" si="18"/>
        <v>0</v>
      </c>
      <c r="R30" s="44">
        <f t="shared" si="19"/>
        <v>0</v>
      </c>
      <c r="S30" s="44">
        <f t="shared" si="20"/>
        <v>0</v>
      </c>
      <c r="T30" s="44"/>
      <c r="U30" s="44"/>
      <c r="V30" s="44"/>
      <c r="W30" s="44"/>
      <c r="X30" s="44"/>
      <c r="Y30" s="44"/>
      <c r="Z30" s="44"/>
      <c r="AA30" s="44"/>
      <c r="AB30" s="44"/>
      <c r="AC30" s="44"/>
      <c r="AD30" s="44"/>
      <c r="AE30" s="44"/>
      <c r="AF30" s="44"/>
    </row>
    <row r="31" spans="1:32" s="46" customFormat="1" ht="59.25" customHeight="1">
      <c r="A31" s="41">
        <v>16</v>
      </c>
      <c r="B31" s="28" t="s">
        <v>71</v>
      </c>
      <c r="C31" s="15">
        <f t="shared" si="0"/>
        <v>0</v>
      </c>
      <c r="D31" s="43"/>
      <c r="E31" s="44"/>
      <c r="F31" s="43"/>
      <c r="G31" s="15">
        <f t="shared" si="1"/>
        <v>0</v>
      </c>
      <c r="H31" s="43"/>
      <c r="I31" s="44"/>
      <c r="J31" s="43"/>
      <c r="K31" s="45"/>
      <c r="L31" s="43">
        <f t="shared" si="16"/>
        <v>0</v>
      </c>
      <c r="M31" s="15">
        <f t="shared" si="10"/>
        <v>0</v>
      </c>
      <c r="N31" s="15">
        <f t="shared" si="11"/>
        <v>0</v>
      </c>
      <c r="O31" s="15">
        <f t="shared" si="12"/>
        <v>0</v>
      </c>
      <c r="P31" s="44">
        <f t="shared" si="17"/>
        <v>0</v>
      </c>
      <c r="Q31" s="44">
        <f t="shared" si="18"/>
        <v>0</v>
      </c>
      <c r="R31" s="44">
        <f t="shared" si="19"/>
        <v>0</v>
      </c>
      <c r="S31" s="44">
        <f t="shared" si="20"/>
        <v>0</v>
      </c>
      <c r="T31" s="44"/>
      <c r="U31" s="44"/>
      <c r="V31" s="44"/>
      <c r="W31" s="44"/>
      <c r="X31" s="44"/>
      <c r="Y31" s="44"/>
      <c r="Z31" s="44"/>
      <c r="AA31" s="44"/>
      <c r="AB31" s="44"/>
      <c r="AC31" s="44"/>
      <c r="AD31" s="44"/>
      <c r="AE31" s="44"/>
      <c r="AF31" s="44"/>
    </row>
    <row r="32" spans="1:32" s="46" customFormat="1" ht="114" customHeight="1">
      <c r="A32" s="41">
        <v>17</v>
      </c>
      <c r="B32" s="28" t="s">
        <v>72</v>
      </c>
      <c r="C32" s="15">
        <f t="shared" si="0"/>
        <v>10000</v>
      </c>
      <c r="D32" s="43"/>
      <c r="E32" s="44"/>
      <c r="F32" s="43">
        <v>10000</v>
      </c>
      <c r="G32" s="15">
        <f t="shared" si="1"/>
        <v>3460</v>
      </c>
      <c r="H32" s="43"/>
      <c r="I32" s="44"/>
      <c r="J32" s="43">
        <v>3460</v>
      </c>
      <c r="K32" s="48" t="s">
        <v>73</v>
      </c>
      <c r="L32" s="43">
        <f t="shared" si="16"/>
        <v>10000</v>
      </c>
      <c r="M32" s="15">
        <f t="shared" si="10"/>
        <v>0</v>
      </c>
      <c r="N32" s="15">
        <f t="shared" si="11"/>
        <v>0</v>
      </c>
      <c r="O32" s="15">
        <f t="shared" si="12"/>
        <v>10000</v>
      </c>
      <c r="P32" s="44">
        <f t="shared" si="17"/>
        <v>3460</v>
      </c>
      <c r="Q32" s="44">
        <f t="shared" si="18"/>
        <v>0</v>
      </c>
      <c r="R32" s="44">
        <f t="shared" si="19"/>
        <v>0</v>
      </c>
      <c r="S32" s="44">
        <f t="shared" si="20"/>
        <v>3460</v>
      </c>
      <c r="T32" s="30" t="s">
        <v>74</v>
      </c>
      <c r="U32" s="49" t="s">
        <v>75</v>
      </c>
      <c r="V32" s="44">
        <f>Y32</f>
        <v>10000</v>
      </c>
      <c r="W32" s="44"/>
      <c r="X32" s="44"/>
      <c r="Y32" s="44">
        <v>10000</v>
      </c>
      <c r="Z32" s="44"/>
      <c r="AA32" s="44"/>
      <c r="AB32" s="44"/>
      <c r="AC32" s="44">
        <v>3460</v>
      </c>
      <c r="AD32" s="44" t="s">
        <v>76</v>
      </c>
      <c r="AE32" s="44"/>
      <c r="AF32" s="44"/>
    </row>
    <row r="33" spans="1:32" s="46" customFormat="1" ht="60.75" customHeight="1">
      <c r="A33" s="41">
        <v>18</v>
      </c>
      <c r="B33" s="50" t="s">
        <v>77</v>
      </c>
      <c r="C33" s="15">
        <f t="shared" si="0"/>
        <v>0</v>
      </c>
      <c r="D33" s="43"/>
      <c r="E33" s="44"/>
      <c r="F33" s="43"/>
      <c r="G33" s="15">
        <f t="shared" si="1"/>
        <v>0</v>
      </c>
      <c r="H33" s="43"/>
      <c r="I33" s="44"/>
      <c r="J33" s="43"/>
      <c r="K33" s="45"/>
      <c r="L33" s="43">
        <f t="shared" si="16"/>
        <v>0</v>
      </c>
      <c r="M33" s="15">
        <f t="shared" si="10"/>
        <v>0</v>
      </c>
      <c r="N33" s="15">
        <f t="shared" si="11"/>
        <v>0</v>
      </c>
      <c r="O33" s="15">
        <f t="shared" si="12"/>
        <v>0</v>
      </c>
      <c r="P33" s="44">
        <f t="shared" si="17"/>
        <v>0</v>
      </c>
      <c r="Q33" s="44">
        <f t="shared" si="18"/>
        <v>0</v>
      </c>
      <c r="R33" s="44">
        <f t="shared" si="19"/>
        <v>0</v>
      </c>
      <c r="S33" s="44">
        <f t="shared" si="20"/>
        <v>0</v>
      </c>
      <c r="T33" s="44"/>
      <c r="U33" s="44"/>
      <c r="V33" s="44"/>
      <c r="W33" s="44"/>
      <c r="X33" s="44"/>
      <c r="Y33" s="44"/>
      <c r="Z33" s="44"/>
      <c r="AA33" s="44"/>
      <c r="AB33" s="44"/>
      <c r="AC33" s="44"/>
      <c r="AD33" s="44"/>
      <c r="AE33" s="44"/>
      <c r="AF33" s="44"/>
    </row>
    <row r="34" spans="1:32" ht="98.25" customHeight="1">
      <c r="A34" s="41">
        <v>19</v>
      </c>
      <c r="B34" s="51" t="s">
        <v>78</v>
      </c>
      <c r="C34" s="15">
        <f t="shared" si="0"/>
        <v>435000</v>
      </c>
      <c r="D34" s="15">
        <v>0</v>
      </c>
      <c r="E34" s="15">
        <v>0</v>
      </c>
      <c r="F34" s="15">
        <v>435000</v>
      </c>
      <c r="G34" s="15">
        <f t="shared" si="1"/>
        <v>182543.94</v>
      </c>
      <c r="H34" s="15"/>
      <c r="I34" s="15"/>
      <c r="J34" s="15">
        <v>182543.94</v>
      </c>
      <c r="K34" s="32" t="s">
        <v>79</v>
      </c>
      <c r="L34" s="15">
        <v>435000</v>
      </c>
      <c r="M34" s="15"/>
      <c r="N34" s="15"/>
      <c r="O34" s="15"/>
      <c r="P34" s="15">
        <v>182543.94</v>
      </c>
      <c r="Q34" s="15"/>
      <c r="R34" s="15"/>
      <c r="S34" s="15">
        <v>182543.94</v>
      </c>
      <c r="T34" s="12"/>
      <c r="U34" s="12"/>
      <c r="V34" s="15">
        <v>435000</v>
      </c>
      <c r="W34" s="12"/>
      <c r="X34" s="12"/>
      <c r="Y34" s="15">
        <v>435000</v>
      </c>
      <c r="Z34" s="15">
        <v>182543.94</v>
      </c>
      <c r="AA34" s="12"/>
      <c r="AB34" s="12"/>
      <c r="AC34" s="15">
        <v>182543.94</v>
      </c>
      <c r="AD34" s="12"/>
      <c r="AE34" s="12" t="s">
        <v>80</v>
      </c>
      <c r="AF34" s="33">
        <v>44925</v>
      </c>
    </row>
    <row r="35" spans="1:32" ht="63" customHeight="1">
      <c r="A35" s="52">
        <v>20</v>
      </c>
      <c r="B35" s="28" t="s">
        <v>81</v>
      </c>
      <c r="C35" s="15">
        <f t="shared" si="0"/>
        <v>3000</v>
      </c>
      <c r="D35" s="12"/>
      <c r="E35" s="18"/>
      <c r="F35" s="15">
        <v>3000</v>
      </c>
      <c r="G35" s="15">
        <f t="shared" si="1"/>
        <v>0</v>
      </c>
      <c r="H35" s="18"/>
      <c r="I35" s="18"/>
      <c r="J35" s="18"/>
      <c r="K35" s="18"/>
      <c r="L35" s="15">
        <f aca="true" t="shared" si="21" ref="L35:L46">M35+N35+O35</f>
        <v>3000</v>
      </c>
      <c r="M35" s="15">
        <f aca="true" t="shared" si="22" ref="M35:M46">D35</f>
        <v>0</v>
      </c>
      <c r="N35" s="15">
        <f aca="true" t="shared" si="23" ref="N35:N46">E35</f>
        <v>0</v>
      </c>
      <c r="O35" s="15">
        <f aca="true" t="shared" si="24" ref="O35:O46">F35</f>
        <v>3000</v>
      </c>
      <c r="P35" s="15">
        <f aca="true" t="shared" si="25" ref="P35:P46">Q35+R35+S35</f>
        <v>0</v>
      </c>
      <c r="Q35" s="15">
        <f aca="true" t="shared" si="26" ref="Q35:Q46">H35</f>
        <v>0</v>
      </c>
      <c r="R35" s="15">
        <f aca="true" t="shared" si="27" ref="R35:R46">I35</f>
        <v>0</v>
      </c>
      <c r="S35" s="15">
        <f aca="true" t="shared" si="28" ref="S35:S46">J35</f>
        <v>0</v>
      </c>
      <c r="T35" s="18"/>
      <c r="U35" s="12"/>
      <c r="V35" s="12"/>
      <c r="W35" s="12"/>
      <c r="X35" s="12"/>
      <c r="Y35" s="12"/>
      <c r="Z35" s="12"/>
      <c r="AA35" s="12"/>
      <c r="AB35" s="12"/>
      <c r="AC35" s="12"/>
      <c r="AD35" s="12"/>
      <c r="AE35" s="53"/>
      <c r="AF35" s="33"/>
    </row>
    <row r="36" spans="1:32" ht="41.25" customHeight="1">
      <c r="A36" s="41">
        <v>21</v>
      </c>
      <c r="B36" s="50" t="s">
        <v>82</v>
      </c>
      <c r="C36" s="15">
        <f t="shared" si="0"/>
        <v>44397128.019999996</v>
      </c>
      <c r="D36" s="12"/>
      <c r="E36" s="15">
        <v>28056151</v>
      </c>
      <c r="F36" s="15">
        <v>16340977.02</v>
      </c>
      <c r="G36" s="15">
        <f t="shared" si="1"/>
        <v>10601415.26</v>
      </c>
      <c r="H36" s="15"/>
      <c r="I36" s="15">
        <v>1745091.2</v>
      </c>
      <c r="J36" s="32">
        <v>8856324.06</v>
      </c>
      <c r="K36" s="32"/>
      <c r="L36" s="15">
        <f t="shared" si="21"/>
        <v>44397128.019999996</v>
      </c>
      <c r="M36" s="15">
        <f t="shared" si="22"/>
        <v>0</v>
      </c>
      <c r="N36" s="15">
        <f t="shared" si="23"/>
        <v>28056151</v>
      </c>
      <c r="O36" s="15">
        <f t="shared" si="24"/>
        <v>16340977.02</v>
      </c>
      <c r="P36" s="15">
        <f t="shared" si="25"/>
        <v>10601415.26</v>
      </c>
      <c r="Q36" s="15">
        <f t="shared" si="26"/>
        <v>0</v>
      </c>
      <c r="R36" s="15">
        <f t="shared" si="27"/>
        <v>1745091.2</v>
      </c>
      <c r="S36" s="15">
        <f t="shared" si="28"/>
        <v>8856324.06</v>
      </c>
      <c r="T36" s="12"/>
      <c r="U36" s="12"/>
      <c r="V36" s="12"/>
      <c r="W36" s="12"/>
      <c r="X36" s="12"/>
      <c r="Y36" s="12"/>
      <c r="Z36" s="12"/>
      <c r="AA36" s="12"/>
      <c r="AB36" s="12"/>
      <c r="AC36" s="12"/>
      <c r="AD36" s="12"/>
      <c r="AE36" s="12"/>
      <c r="AF36" s="12"/>
    </row>
    <row r="37" spans="1:32" ht="55.5" customHeight="1">
      <c r="A37" s="41">
        <v>22</v>
      </c>
      <c r="B37" s="50" t="s">
        <v>83</v>
      </c>
      <c r="C37" s="15">
        <f t="shared" si="0"/>
        <v>0</v>
      </c>
      <c r="D37" s="12"/>
      <c r="E37" s="15"/>
      <c r="F37" s="15"/>
      <c r="G37" s="15">
        <f t="shared" si="1"/>
        <v>0</v>
      </c>
      <c r="H37" s="15"/>
      <c r="I37" s="15"/>
      <c r="J37" s="32"/>
      <c r="K37" s="32"/>
      <c r="L37" s="15">
        <f t="shared" si="21"/>
        <v>0</v>
      </c>
      <c r="M37" s="15">
        <f t="shared" si="22"/>
        <v>0</v>
      </c>
      <c r="N37" s="15">
        <f t="shared" si="23"/>
        <v>0</v>
      </c>
      <c r="O37" s="15">
        <f t="shared" si="24"/>
        <v>0</v>
      </c>
      <c r="P37" s="15">
        <f t="shared" si="25"/>
        <v>0</v>
      </c>
      <c r="Q37" s="15">
        <f t="shared" si="26"/>
        <v>0</v>
      </c>
      <c r="R37" s="15">
        <f t="shared" si="27"/>
        <v>0</v>
      </c>
      <c r="S37" s="15">
        <f t="shared" si="28"/>
        <v>0</v>
      </c>
      <c r="T37" s="12"/>
      <c r="U37" s="12"/>
      <c r="V37" s="12"/>
      <c r="W37" s="12"/>
      <c r="X37" s="12"/>
      <c r="Y37" s="12"/>
      <c r="Z37" s="12"/>
      <c r="AA37" s="12"/>
      <c r="AB37" s="12"/>
      <c r="AC37" s="12"/>
      <c r="AD37" s="12"/>
      <c r="AE37" s="12"/>
      <c r="AF37" s="12"/>
    </row>
    <row r="38" spans="1:32" ht="60.75" customHeight="1">
      <c r="A38" s="41">
        <v>23</v>
      </c>
      <c r="B38" s="50" t="s">
        <v>84</v>
      </c>
      <c r="C38" s="15">
        <f t="shared" si="0"/>
        <v>1289003.94</v>
      </c>
      <c r="D38" s="11"/>
      <c r="E38" s="31"/>
      <c r="F38" s="31">
        <v>1289003.94</v>
      </c>
      <c r="G38" s="15">
        <f t="shared" si="1"/>
        <v>0</v>
      </c>
      <c r="H38" s="31"/>
      <c r="I38" s="31"/>
      <c r="J38" s="11"/>
      <c r="K38" s="12"/>
      <c r="L38" s="15">
        <f t="shared" si="21"/>
        <v>1289003.94</v>
      </c>
      <c r="M38" s="15">
        <f t="shared" si="22"/>
        <v>0</v>
      </c>
      <c r="N38" s="15">
        <f t="shared" si="23"/>
        <v>0</v>
      </c>
      <c r="O38" s="15">
        <f t="shared" si="24"/>
        <v>1289003.94</v>
      </c>
      <c r="P38" s="15">
        <f t="shared" si="25"/>
        <v>0</v>
      </c>
      <c r="Q38" s="15">
        <f t="shared" si="26"/>
        <v>0</v>
      </c>
      <c r="R38" s="15">
        <f t="shared" si="27"/>
        <v>0</v>
      </c>
      <c r="S38" s="15">
        <f t="shared" si="28"/>
        <v>0</v>
      </c>
      <c r="T38" s="12"/>
      <c r="U38" s="11"/>
      <c r="V38" s="11"/>
      <c r="W38" s="11"/>
      <c r="X38" s="11"/>
      <c r="Y38" s="11"/>
      <c r="Z38" s="11"/>
      <c r="AA38" s="11"/>
      <c r="AB38" s="11"/>
      <c r="AC38" s="11"/>
      <c r="AD38" s="11"/>
      <c r="AE38" s="11"/>
      <c r="AF38" s="11"/>
    </row>
    <row r="39" spans="1:32" ht="192.75" customHeight="1">
      <c r="A39" s="41">
        <v>24</v>
      </c>
      <c r="B39" s="50" t="s">
        <v>85</v>
      </c>
      <c r="C39" s="15">
        <f t="shared" si="0"/>
        <v>390651</v>
      </c>
      <c r="D39" s="11"/>
      <c r="E39" s="31">
        <v>207651</v>
      </c>
      <c r="F39" s="31">
        <v>183000</v>
      </c>
      <c r="G39" s="15">
        <f t="shared" si="1"/>
        <v>22780.62</v>
      </c>
      <c r="H39" s="31"/>
      <c r="I39" s="31"/>
      <c r="J39" s="11">
        <v>22780.62</v>
      </c>
      <c r="K39" s="26" t="s">
        <v>86</v>
      </c>
      <c r="L39" s="15">
        <f t="shared" si="21"/>
        <v>390651</v>
      </c>
      <c r="M39" s="15">
        <f t="shared" si="22"/>
        <v>0</v>
      </c>
      <c r="N39" s="15">
        <f t="shared" si="23"/>
        <v>207651</v>
      </c>
      <c r="O39" s="15">
        <f t="shared" si="24"/>
        <v>183000</v>
      </c>
      <c r="P39" s="15">
        <f t="shared" si="25"/>
        <v>22780.62</v>
      </c>
      <c r="Q39" s="15">
        <f t="shared" si="26"/>
        <v>0</v>
      </c>
      <c r="R39" s="15">
        <f t="shared" si="27"/>
        <v>0</v>
      </c>
      <c r="S39" s="15">
        <f t="shared" si="28"/>
        <v>22780.62</v>
      </c>
      <c r="T39" s="12"/>
      <c r="U39" s="11"/>
      <c r="V39" s="11"/>
      <c r="W39" s="11"/>
      <c r="X39" s="11"/>
      <c r="Y39" s="11"/>
      <c r="Z39" s="11"/>
      <c r="AA39" s="11"/>
      <c r="AB39" s="11"/>
      <c r="AC39" s="11"/>
      <c r="AD39" s="11"/>
      <c r="AE39" s="11"/>
      <c r="AF39" s="11"/>
    </row>
    <row r="40" spans="1:32" ht="99" customHeight="1">
      <c r="A40" s="41">
        <v>25</v>
      </c>
      <c r="B40" s="50" t="s">
        <v>87</v>
      </c>
      <c r="C40" s="15">
        <f t="shared" si="0"/>
        <v>2666176.84</v>
      </c>
      <c r="D40" s="11">
        <v>789179.85</v>
      </c>
      <c r="E40" s="31">
        <v>700384.49</v>
      </c>
      <c r="F40" s="31">
        <v>1176612.5</v>
      </c>
      <c r="G40" s="15">
        <f t="shared" si="1"/>
        <v>2073920.88</v>
      </c>
      <c r="H40" s="31">
        <v>736368.76</v>
      </c>
      <c r="I40" s="31">
        <v>653515.48</v>
      </c>
      <c r="J40" s="11">
        <v>684036.64</v>
      </c>
      <c r="K40" s="26" t="s">
        <v>88</v>
      </c>
      <c r="L40" s="15">
        <f t="shared" si="21"/>
        <v>2666176.84</v>
      </c>
      <c r="M40" s="15">
        <f t="shared" si="22"/>
        <v>789179.85</v>
      </c>
      <c r="N40" s="15">
        <f t="shared" si="23"/>
        <v>700384.49</v>
      </c>
      <c r="O40" s="15">
        <f t="shared" si="24"/>
        <v>1176612.5</v>
      </c>
      <c r="P40" s="15">
        <f t="shared" si="25"/>
        <v>2073920.88</v>
      </c>
      <c r="Q40" s="15">
        <f t="shared" si="26"/>
        <v>736368.76</v>
      </c>
      <c r="R40" s="15">
        <f t="shared" si="27"/>
        <v>653515.48</v>
      </c>
      <c r="S40" s="15">
        <f t="shared" si="28"/>
        <v>684036.64</v>
      </c>
      <c r="T40" s="12"/>
      <c r="U40" s="11"/>
      <c r="V40" s="11"/>
      <c r="W40" s="11"/>
      <c r="X40" s="11"/>
      <c r="Y40" s="11"/>
      <c r="Z40" s="11"/>
      <c r="AA40" s="11"/>
      <c r="AB40" s="11"/>
      <c r="AC40" s="11"/>
      <c r="AD40" s="11"/>
      <c r="AE40" s="11"/>
      <c r="AF40" s="11"/>
    </row>
    <row r="41" spans="1:32" ht="45.75" customHeight="1">
      <c r="A41" s="41">
        <v>26</v>
      </c>
      <c r="B41" s="50" t="s">
        <v>89</v>
      </c>
      <c r="C41" s="15">
        <f t="shared" si="0"/>
        <v>567210</v>
      </c>
      <c r="D41" s="11"/>
      <c r="E41" s="31">
        <v>486210</v>
      </c>
      <c r="F41" s="31">
        <v>81000</v>
      </c>
      <c r="G41" s="15">
        <f t="shared" si="1"/>
        <v>0</v>
      </c>
      <c r="H41" s="31"/>
      <c r="I41" s="31"/>
      <c r="J41" s="11"/>
      <c r="K41" s="54" t="s">
        <v>90</v>
      </c>
      <c r="L41" s="15">
        <f t="shared" si="21"/>
        <v>567210</v>
      </c>
      <c r="M41" s="15">
        <f t="shared" si="22"/>
        <v>0</v>
      </c>
      <c r="N41" s="15">
        <f t="shared" si="23"/>
        <v>486210</v>
      </c>
      <c r="O41" s="15">
        <f t="shared" si="24"/>
        <v>81000</v>
      </c>
      <c r="P41" s="15">
        <f t="shared" si="25"/>
        <v>0</v>
      </c>
      <c r="Q41" s="15">
        <f t="shared" si="26"/>
        <v>0</v>
      </c>
      <c r="R41" s="15">
        <f t="shared" si="27"/>
        <v>0</v>
      </c>
      <c r="S41" s="15">
        <f t="shared" si="28"/>
        <v>0</v>
      </c>
      <c r="T41" s="12"/>
      <c r="U41" s="11"/>
      <c r="V41" s="11"/>
      <c r="W41" s="11"/>
      <c r="X41" s="11"/>
      <c r="Y41" s="11"/>
      <c r="Z41" s="11"/>
      <c r="AA41" s="11"/>
      <c r="AB41" s="11"/>
      <c r="AC41" s="11"/>
      <c r="AD41" s="11"/>
      <c r="AE41" s="11"/>
      <c r="AF41" s="11"/>
    </row>
    <row r="42" spans="1:32" ht="94.5" customHeight="1">
      <c r="A42" s="41">
        <v>27</v>
      </c>
      <c r="B42" s="50" t="s">
        <v>91</v>
      </c>
      <c r="C42" s="15">
        <f t="shared" si="0"/>
        <v>2271591</v>
      </c>
      <c r="D42" s="11"/>
      <c r="E42" s="31">
        <v>1699943.63</v>
      </c>
      <c r="F42" s="31">
        <v>571647.37</v>
      </c>
      <c r="G42" s="15">
        <f t="shared" si="1"/>
        <v>2268807.19</v>
      </c>
      <c r="H42" s="31"/>
      <c r="I42" s="31">
        <v>1699943.63</v>
      </c>
      <c r="J42" s="11">
        <v>568863.56</v>
      </c>
      <c r="K42" s="26" t="s">
        <v>92</v>
      </c>
      <c r="L42" s="15">
        <f t="shared" si="21"/>
        <v>2271591</v>
      </c>
      <c r="M42" s="15">
        <f t="shared" si="22"/>
        <v>0</v>
      </c>
      <c r="N42" s="15">
        <f t="shared" si="23"/>
        <v>1699943.63</v>
      </c>
      <c r="O42" s="15">
        <f t="shared" si="24"/>
        <v>571647.37</v>
      </c>
      <c r="P42" s="15">
        <f t="shared" si="25"/>
        <v>2268807.19</v>
      </c>
      <c r="Q42" s="15">
        <f t="shared" si="26"/>
        <v>0</v>
      </c>
      <c r="R42" s="15">
        <f t="shared" si="27"/>
        <v>1699943.63</v>
      </c>
      <c r="S42" s="15">
        <f t="shared" si="28"/>
        <v>568863.56</v>
      </c>
      <c r="T42" s="12"/>
      <c r="U42" s="11"/>
      <c r="V42" s="11"/>
      <c r="W42" s="11"/>
      <c r="X42" s="11"/>
      <c r="Y42" s="11"/>
      <c r="Z42" s="11"/>
      <c r="AA42" s="11"/>
      <c r="AB42" s="11"/>
      <c r="AC42" s="11"/>
      <c r="AD42" s="11"/>
      <c r="AE42" s="11"/>
      <c r="AF42" s="11"/>
    </row>
    <row r="43" spans="1:32" ht="45.75" customHeight="1">
      <c r="A43" s="41">
        <v>28</v>
      </c>
      <c r="B43" s="50" t="s">
        <v>93</v>
      </c>
      <c r="C43" s="15">
        <f t="shared" si="0"/>
        <v>20000</v>
      </c>
      <c r="D43" s="11"/>
      <c r="E43" s="31"/>
      <c r="F43" s="31">
        <v>20000</v>
      </c>
      <c r="G43" s="15">
        <f t="shared" si="1"/>
        <v>0</v>
      </c>
      <c r="H43" s="31"/>
      <c r="I43" s="31"/>
      <c r="J43" s="11"/>
      <c r="K43" s="12"/>
      <c r="L43" s="15">
        <f t="shared" si="21"/>
        <v>20000</v>
      </c>
      <c r="M43" s="15">
        <f t="shared" si="22"/>
        <v>0</v>
      </c>
      <c r="N43" s="15">
        <f t="shared" si="23"/>
        <v>0</v>
      </c>
      <c r="O43" s="15">
        <f t="shared" si="24"/>
        <v>20000</v>
      </c>
      <c r="P43" s="15">
        <f t="shared" si="25"/>
        <v>0</v>
      </c>
      <c r="Q43" s="15">
        <f t="shared" si="26"/>
        <v>0</v>
      </c>
      <c r="R43" s="15">
        <f t="shared" si="27"/>
        <v>0</v>
      </c>
      <c r="S43" s="15">
        <f t="shared" si="28"/>
        <v>0</v>
      </c>
      <c r="T43" s="12"/>
      <c r="U43" s="11"/>
      <c r="V43" s="11"/>
      <c r="W43" s="11"/>
      <c r="X43" s="11"/>
      <c r="Y43" s="11"/>
      <c r="Z43" s="11"/>
      <c r="AA43" s="11"/>
      <c r="AB43" s="11"/>
      <c r="AC43" s="11"/>
      <c r="AD43" s="11"/>
      <c r="AE43" s="11"/>
      <c r="AF43" s="11"/>
    </row>
    <row r="44" spans="1:32" ht="45.75" customHeight="1">
      <c r="A44" s="41">
        <v>29</v>
      </c>
      <c r="B44" s="50" t="s">
        <v>94</v>
      </c>
      <c r="C44" s="15">
        <f t="shared" si="0"/>
        <v>0</v>
      </c>
      <c r="D44" s="11"/>
      <c r="E44" s="31"/>
      <c r="F44" s="31"/>
      <c r="G44" s="15">
        <f t="shared" si="1"/>
        <v>0</v>
      </c>
      <c r="H44" s="31"/>
      <c r="I44" s="31"/>
      <c r="J44" s="11"/>
      <c r="K44" s="12"/>
      <c r="L44" s="15">
        <f t="shared" si="21"/>
        <v>0</v>
      </c>
      <c r="M44" s="15">
        <f t="shared" si="22"/>
        <v>0</v>
      </c>
      <c r="N44" s="15">
        <f t="shared" si="23"/>
        <v>0</v>
      </c>
      <c r="O44" s="15">
        <f t="shared" si="24"/>
        <v>0</v>
      </c>
      <c r="P44" s="15">
        <f t="shared" si="25"/>
        <v>0</v>
      </c>
      <c r="Q44" s="15">
        <f t="shared" si="26"/>
        <v>0</v>
      </c>
      <c r="R44" s="15">
        <f t="shared" si="27"/>
        <v>0</v>
      </c>
      <c r="S44" s="15">
        <f t="shared" si="28"/>
        <v>0</v>
      </c>
      <c r="T44" s="12"/>
      <c r="U44" s="11"/>
      <c r="V44" s="11"/>
      <c r="W44" s="11"/>
      <c r="X44" s="11"/>
      <c r="Y44" s="11"/>
      <c r="Z44" s="11"/>
      <c r="AA44" s="11"/>
      <c r="AB44" s="11"/>
      <c r="AC44" s="11"/>
      <c r="AD44" s="11"/>
      <c r="AE44" s="11"/>
      <c r="AF44" s="11"/>
    </row>
    <row r="45" spans="1:32" ht="45.75" customHeight="1">
      <c r="A45" s="41">
        <v>30</v>
      </c>
      <c r="B45" s="50" t="s">
        <v>95</v>
      </c>
      <c r="C45" s="15">
        <f t="shared" si="0"/>
        <v>0</v>
      </c>
      <c r="D45" s="11"/>
      <c r="E45" s="31"/>
      <c r="F45" s="31"/>
      <c r="G45" s="15">
        <f t="shared" si="1"/>
        <v>0</v>
      </c>
      <c r="H45" s="31"/>
      <c r="I45" s="31"/>
      <c r="J45" s="11"/>
      <c r="K45" s="12"/>
      <c r="L45" s="15">
        <f t="shared" si="21"/>
        <v>0</v>
      </c>
      <c r="M45" s="15">
        <f t="shared" si="22"/>
        <v>0</v>
      </c>
      <c r="N45" s="15">
        <f t="shared" si="23"/>
        <v>0</v>
      </c>
      <c r="O45" s="15">
        <f t="shared" si="24"/>
        <v>0</v>
      </c>
      <c r="P45" s="15">
        <f t="shared" si="25"/>
        <v>0</v>
      </c>
      <c r="Q45" s="15">
        <f t="shared" si="26"/>
        <v>0</v>
      </c>
      <c r="R45" s="15">
        <f t="shared" si="27"/>
        <v>0</v>
      </c>
      <c r="S45" s="15">
        <f t="shared" si="28"/>
        <v>0</v>
      </c>
      <c r="T45" s="12"/>
      <c r="U45" s="11"/>
      <c r="V45" s="11"/>
      <c r="W45" s="11"/>
      <c r="X45" s="11"/>
      <c r="Y45" s="11"/>
      <c r="Z45" s="11"/>
      <c r="AA45" s="11"/>
      <c r="AB45" s="11"/>
      <c r="AC45" s="11"/>
      <c r="AD45" s="11"/>
      <c r="AE45" s="11"/>
      <c r="AF45" s="11"/>
    </row>
    <row r="46" spans="1:32" ht="47.25" customHeight="1">
      <c r="A46" s="41">
        <v>31</v>
      </c>
      <c r="B46" s="50" t="s">
        <v>96</v>
      </c>
      <c r="C46" s="15">
        <f t="shared" si="0"/>
        <v>56383115.489999995</v>
      </c>
      <c r="D46" s="11">
        <v>46186608.16</v>
      </c>
      <c r="E46" s="31">
        <v>9703811.16</v>
      </c>
      <c r="F46" s="31">
        <v>492696.17</v>
      </c>
      <c r="G46" s="15">
        <f t="shared" si="1"/>
        <v>5329454.96</v>
      </c>
      <c r="H46" s="31">
        <v>770329</v>
      </c>
      <c r="I46" s="31">
        <v>4331169.67</v>
      </c>
      <c r="J46" s="11">
        <v>227956.29</v>
      </c>
      <c r="K46" s="12"/>
      <c r="L46" s="15">
        <f t="shared" si="21"/>
        <v>56383115.489999995</v>
      </c>
      <c r="M46" s="15">
        <f t="shared" si="22"/>
        <v>46186608.16</v>
      </c>
      <c r="N46" s="15">
        <f t="shared" si="23"/>
        <v>9703811.16</v>
      </c>
      <c r="O46" s="15">
        <f t="shared" si="24"/>
        <v>492696.17</v>
      </c>
      <c r="P46" s="15">
        <f t="shared" si="25"/>
        <v>5329454.96</v>
      </c>
      <c r="Q46" s="15">
        <f t="shared" si="26"/>
        <v>770329</v>
      </c>
      <c r="R46" s="15">
        <f t="shared" si="27"/>
        <v>4331169.67</v>
      </c>
      <c r="S46" s="15">
        <f t="shared" si="28"/>
        <v>227956.29</v>
      </c>
      <c r="T46" s="12"/>
      <c r="U46" s="11"/>
      <c r="V46" s="11"/>
      <c r="W46" s="11"/>
      <c r="X46" s="11"/>
      <c r="Y46" s="11"/>
      <c r="Z46" s="11"/>
      <c r="AA46" s="11"/>
      <c r="AB46" s="11"/>
      <c r="AC46" s="11"/>
      <c r="AD46" s="11"/>
      <c r="AE46" s="11"/>
      <c r="AF46" s="11"/>
    </row>
    <row r="47" spans="1:32" ht="47.25" customHeight="1">
      <c r="A47" s="41">
        <v>32</v>
      </c>
      <c r="B47" s="40" t="s">
        <v>97</v>
      </c>
      <c r="C47" s="15">
        <v>694451889.11</v>
      </c>
      <c r="D47" s="11">
        <v>41992482.95</v>
      </c>
      <c r="E47" s="31">
        <v>437812857.5</v>
      </c>
      <c r="F47" s="31">
        <v>214646548.66</v>
      </c>
      <c r="G47" s="15">
        <v>460719421.12</v>
      </c>
      <c r="H47" s="31">
        <v>25697603.21</v>
      </c>
      <c r="I47" s="31">
        <v>293078981.97</v>
      </c>
      <c r="J47" s="11">
        <v>141942835.94</v>
      </c>
      <c r="K47" s="12"/>
      <c r="L47" s="15"/>
      <c r="M47" s="15"/>
      <c r="N47" s="15"/>
      <c r="O47" s="15"/>
      <c r="P47" s="15"/>
      <c r="Q47" s="15"/>
      <c r="R47" s="15"/>
      <c r="S47" s="15"/>
      <c r="T47" s="12"/>
      <c r="U47" s="11"/>
      <c r="V47" s="11"/>
      <c r="W47" s="11"/>
      <c r="X47" s="11"/>
      <c r="Y47" s="11"/>
      <c r="Z47" s="11"/>
      <c r="AA47" s="11"/>
      <c r="AB47" s="11"/>
      <c r="AC47" s="11"/>
      <c r="AD47" s="11"/>
      <c r="AE47" s="11"/>
      <c r="AF47" s="11"/>
    </row>
    <row r="48" spans="1:32" ht="47.25" customHeight="1">
      <c r="A48" s="41"/>
      <c r="B48" s="40"/>
      <c r="C48" s="15"/>
      <c r="D48" s="11"/>
      <c r="E48" s="31"/>
      <c r="F48" s="31"/>
      <c r="G48" s="15"/>
      <c r="H48" s="31"/>
      <c r="I48" s="31"/>
      <c r="J48" s="11"/>
      <c r="K48" s="12" t="s">
        <v>98</v>
      </c>
      <c r="L48" s="15">
        <v>892780.5</v>
      </c>
      <c r="M48" s="15"/>
      <c r="N48" s="15">
        <v>891887.72</v>
      </c>
      <c r="O48" s="15">
        <v>892.78</v>
      </c>
      <c r="P48" s="15">
        <v>892780.5</v>
      </c>
      <c r="Q48" s="15"/>
      <c r="R48" s="15">
        <v>891887.72</v>
      </c>
      <c r="S48" s="15">
        <v>892.78</v>
      </c>
      <c r="T48" s="12"/>
      <c r="U48" s="11"/>
      <c r="V48" s="11">
        <v>892780.5</v>
      </c>
      <c r="W48" s="11"/>
      <c r="X48" s="11">
        <v>891887.72</v>
      </c>
      <c r="Y48" s="11">
        <v>892.78</v>
      </c>
      <c r="Z48" s="11">
        <v>892780.5</v>
      </c>
      <c r="AA48" s="11"/>
      <c r="AB48" s="11">
        <v>891887.72</v>
      </c>
      <c r="AC48" s="11">
        <v>892.78</v>
      </c>
      <c r="AD48" s="11"/>
      <c r="AE48" s="11"/>
      <c r="AF48" s="11"/>
    </row>
    <row r="49" spans="1:32" ht="409.5" customHeight="1">
      <c r="A49" s="41"/>
      <c r="B49" s="40"/>
      <c r="C49" s="15"/>
      <c r="D49" s="11"/>
      <c r="E49" s="31"/>
      <c r="F49" s="31"/>
      <c r="G49" s="15"/>
      <c r="H49" s="31"/>
      <c r="I49" s="31"/>
      <c r="J49" s="11"/>
      <c r="K49" s="12"/>
      <c r="L49" s="15"/>
      <c r="M49" s="15"/>
      <c r="N49" s="15"/>
      <c r="O49" s="15"/>
      <c r="P49" s="15"/>
      <c r="Q49" s="15"/>
      <c r="R49" s="15"/>
      <c r="S49" s="15"/>
      <c r="T49" s="12"/>
      <c r="U49" s="11"/>
      <c r="V49" s="11"/>
      <c r="W49" s="11"/>
      <c r="X49" s="11"/>
      <c r="Y49" s="11"/>
      <c r="Z49" s="11"/>
      <c r="AA49" s="11"/>
      <c r="AB49" s="11"/>
      <c r="AC49" s="11"/>
      <c r="AD49" s="11"/>
      <c r="AE49" s="30" t="s">
        <v>99</v>
      </c>
      <c r="AF49" s="55" t="s">
        <v>100</v>
      </c>
    </row>
    <row r="50" spans="1:32" ht="47.25" customHeight="1">
      <c r="A50" s="41"/>
      <c r="B50" s="40"/>
      <c r="C50" s="15"/>
      <c r="D50" s="11"/>
      <c r="E50" s="31"/>
      <c r="F50" s="31"/>
      <c r="G50" s="15"/>
      <c r="H50" s="31"/>
      <c r="I50" s="31"/>
      <c r="J50" s="11"/>
      <c r="K50" s="12"/>
      <c r="L50" s="15"/>
      <c r="M50" s="15"/>
      <c r="N50" s="15"/>
      <c r="O50" s="15"/>
      <c r="P50" s="15"/>
      <c r="Q50" s="15"/>
      <c r="R50" s="15"/>
      <c r="S50" s="15"/>
      <c r="T50" s="12"/>
      <c r="U50" s="11"/>
      <c r="V50" s="11"/>
      <c r="W50" s="11"/>
      <c r="X50" s="11"/>
      <c r="Y50" s="11"/>
      <c r="Z50" s="11"/>
      <c r="AA50" s="11"/>
      <c r="AB50" s="11"/>
      <c r="AC50" s="11"/>
      <c r="AD50" s="11"/>
      <c r="AE50" s="11"/>
      <c r="AF50" s="11"/>
    </row>
    <row r="51" spans="1:32" ht="47.25" customHeight="1">
      <c r="A51" s="41"/>
      <c r="B51" s="40"/>
      <c r="C51" s="15"/>
      <c r="D51" s="11"/>
      <c r="E51" s="31"/>
      <c r="F51" s="31"/>
      <c r="G51" s="15"/>
      <c r="H51" s="31"/>
      <c r="I51" s="31"/>
      <c r="J51" s="11"/>
      <c r="K51" s="12"/>
      <c r="L51" s="15"/>
      <c r="M51" s="15"/>
      <c r="N51" s="15"/>
      <c r="O51" s="15"/>
      <c r="P51" s="15"/>
      <c r="Q51" s="15"/>
      <c r="R51" s="15"/>
      <c r="S51" s="15"/>
      <c r="T51" s="12"/>
      <c r="U51" s="11"/>
      <c r="V51" s="11"/>
      <c r="W51" s="11"/>
      <c r="X51" s="11"/>
      <c r="Y51" s="11"/>
      <c r="Z51" s="11"/>
      <c r="AA51" s="11"/>
      <c r="AB51" s="11"/>
      <c r="AC51" s="11"/>
      <c r="AD51" s="11"/>
      <c r="AE51" s="11"/>
      <c r="AF51" s="11"/>
    </row>
    <row r="52" spans="1:32" ht="47.25" customHeight="1">
      <c r="A52" s="41"/>
      <c r="B52" s="40"/>
      <c r="C52" s="15"/>
      <c r="D52" s="11"/>
      <c r="E52" s="31"/>
      <c r="F52" s="31"/>
      <c r="G52" s="15"/>
      <c r="H52" s="31"/>
      <c r="I52" s="31"/>
      <c r="J52" s="11"/>
      <c r="K52" s="12"/>
      <c r="L52" s="15"/>
      <c r="M52" s="15"/>
      <c r="N52" s="15"/>
      <c r="O52" s="15"/>
      <c r="P52" s="15"/>
      <c r="Q52" s="15"/>
      <c r="R52" s="15"/>
      <c r="S52" s="15"/>
      <c r="T52" s="12"/>
      <c r="U52" s="11"/>
      <c r="V52" s="11"/>
      <c r="W52" s="11"/>
      <c r="X52" s="11"/>
      <c r="Y52" s="11"/>
      <c r="Z52" s="11"/>
      <c r="AA52" s="11"/>
      <c r="AB52" s="11"/>
      <c r="AC52" s="11"/>
      <c r="AD52" s="11"/>
      <c r="AE52" s="11"/>
      <c r="AF52" s="11"/>
    </row>
    <row r="53" spans="1:32" ht="47.25" customHeight="1">
      <c r="A53" s="41"/>
      <c r="B53" s="40"/>
      <c r="C53" s="15"/>
      <c r="D53" s="11"/>
      <c r="E53" s="31"/>
      <c r="F53" s="31"/>
      <c r="G53" s="15"/>
      <c r="H53" s="31"/>
      <c r="I53" s="31"/>
      <c r="J53" s="11"/>
      <c r="K53" s="12" t="s">
        <v>101</v>
      </c>
      <c r="L53" s="15">
        <v>1000000</v>
      </c>
      <c r="M53" s="15"/>
      <c r="N53" s="15"/>
      <c r="O53" s="15">
        <v>1000000</v>
      </c>
      <c r="P53" s="15">
        <v>86530.61</v>
      </c>
      <c r="Q53" s="15"/>
      <c r="R53" s="15"/>
      <c r="S53" s="15">
        <v>86530.61</v>
      </c>
      <c r="T53" s="12" t="s">
        <v>102</v>
      </c>
      <c r="U53" s="11" t="s">
        <v>103</v>
      </c>
      <c r="V53" s="11">
        <v>1000000</v>
      </c>
      <c r="W53" s="11"/>
      <c r="X53" s="11"/>
      <c r="Y53" s="11">
        <v>1000000</v>
      </c>
      <c r="Z53" s="11">
        <v>86530.61</v>
      </c>
      <c r="AA53" s="11"/>
      <c r="AB53" s="11"/>
      <c r="AC53" s="11">
        <v>86530.61</v>
      </c>
      <c r="AD53" s="11" t="s">
        <v>104</v>
      </c>
      <c r="AE53" s="11"/>
      <c r="AF53" s="11"/>
    </row>
    <row r="54" spans="1:32" ht="47.25" customHeight="1">
      <c r="A54" s="41"/>
      <c r="B54" s="40"/>
      <c r="C54" s="15"/>
      <c r="D54" s="11"/>
      <c r="E54" s="31"/>
      <c r="F54" s="31"/>
      <c r="G54" s="15"/>
      <c r="H54" s="31"/>
      <c r="I54" s="31"/>
      <c r="J54" s="11"/>
      <c r="K54" s="12" t="s">
        <v>105</v>
      </c>
      <c r="L54" s="15">
        <v>0</v>
      </c>
      <c r="M54" s="15"/>
      <c r="N54" s="15">
        <v>0</v>
      </c>
      <c r="O54" s="15">
        <v>0</v>
      </c>
      <c r="P54" s="15">
        <v>0</v>
      </c>
      <c r="Q54" s="15"/>
      <c r="R54" s="15">
        <v>0</v>
      </c>
      <c r="S54" s="15">
        <v>0</v>
      </c>
      <c r="T54" s="12"/>
      <c r="U54" s="11"/>
      <c r="V54" s="11">
        <v>0</v>
      </c>
      <c r="W54" s="11"/>
      <c r="X54" s="11">
        <v>0</v>
      </c>
      <c r="Y54" s="11">
        <v>0</v>
      </c>
      <c r="Z54" s="11">
        <v>0</v>
      </c>
      <c r="AA54" s="11"/>
      <c r="AB54" s="11">
        <v>0</v>
      </c>
      <c r="AC54" s="11">
        <v>0</v>
      </c>
      <c r="AD54" s="11" t="s">
        <v>104</v>
      </c>
      <c r="AE54" s="11"/>
      <c r="AF54" s="11"/>
    </row>
    <row r="55" spans="1:32" ht="47.25" customHeight="1">
      <c r="A55" s="41"/>
      <c r="B55" s="40"/>
      <c r="C55" s="15"/>
      <c r="D55" s="11"/>
      <c r="E55" s="31"/>
      <c r="F55" s="31"/>
      <c r="G55" s="15"/>
      <c r="H55" s="31"/>
      <c r="I55" s="31"/>
      <c r="J55" s="11"/>
      <c r="K55" s="12" t="s">
        <v>106</v>
      </c>
      <c r="L55" s="15">
        <v>600000</v>
      </c>
      <c r="M55" s="15"/>
      <c r="N55" s="15"/>
      <c r="O55" s="15">
        <v>600000</v>
      </c>
      <c r="P55" s="15">
        <v>0</v>
      </c>
      <c r="Q55" s="15"/>
      <c r="R55" s="15"/>
      <c r="S55" s="15"/>
      <c r="T55" s="12"/>
      <c r="U55" s="11"/>
      <c r="V55" s="11">
        <v>600000</v>
      </c>
      <c r="W55" s="11"/>
      <c r="X55" s="11"/>
      <c r="Y55" s="11">
        <v>600000</v>
      </c>
      <c r="Z55" s="11">
        <v>0</v>
      </c>
      <c r="AA55" s="11"/>
      <c r="AB55" s="11"/>
      <c r="AC55" s="11"/>
      <c r="AD55" s="11" t="s">
        <v>104</v>
      </c>
      <c r="AE55" s="11"/>
      <c r="AF55" s="11"/>
    </row>
    <row r="56" spans="1:32" ht="47.25" customHeight="1">
      <c r="A56" s="41"/>
      <c r="B56" s="40"/>
      <c r="C56" s="15"/>
      <c r="D56" s="11"/>
      <c r="E56" s="31"/>
      <c r="F56" s="31"/>
      <c r="G56" s="15"/>
      <c r="H56" s="31"/>
      <c r="I56" s="31"/>
      <c r="J56" s="11"/>
      <c r="K56" s="12" t="s">
        <v>107</v>
      </c>
      <c r="L56" s="15">
        <v>0</v>
      </c>
      <c r="M56" s="15"/>
      <c r="N56" s="15"/>
      <c r="O56" s="15"/>
      <c r="P56" s="15">
        <v>0</v>
      </c>
      <c r="Q56" s="15"/>
      <c r="R56" s="15"/>
      <c r="S56" s="15"/>
      <c r="T56" s="12"/>
      <c r="U56" s="11"/>
      <c r="V56" s="11">
        <v>0</v>
      </c>
      <c r="W56" s="11"/>
      <c r="X56" s="11"/>
      <c r="Y56" s="11"/>
      <c r="Z56" s="11">
        <v>0</v>
      </c>
      <c r="AA56" s="11"/>
      <c r="AB56" s="11"/>
      <c r="AC56" s="11"/>
      <c r="AD56" s="11" t="s">
        <v>104</v>
      </c>
      <c r="AE56" s="11"/>
      <c r="AF56" s="11"/>
    </row>
    <row r="57" spans="1:32" ht="47.25" customHeight="1">
      <c r="A57" s="41"/>
      <c r="B57" s="40"/>
      <c r="C57" s="15"/>
      <c r="D57" s="11"/>
      <c r="E57" s="31"/>
      <c r="F57" s="31"/>
      <c r="G57" s="15"/>
      <c r="H57" s="31"/>
      <c r="I57" s="31"/>
      <c r="J57" s="11"/>
      <c r="K57" s="12" t="s">
        <v>108</v>
      </c>
      <c r="L57" s="15">
        <v>50000</v>
      </c>
      <c r="M57" s="15"/>
      <c r="N57" s="15"/>
      <c r="O57" s="15">
        <v>50000</v>
      </c>
      <c r="P57" s="15">
        <v>50000</v>
      </c>
      <c r="Q57" s="15"/>
      <c r="R57" s="15"/>
      <c r="S57" s="15">
        <v>50000</v>
      </c>
      <c r="T57" s="12" t="s">
        <v>109</v>
      </c>
      <c r="U57" s="11" t="s">
        <v>75</v>
      </c>
      <c r="V57" s="11">
        <v>50000</v>
      </c>
      <c r="W57" s="11"/>
      <c r="X57" s="11"/>
      <c r="Y57" s="11">
        <v>50000</v>
      </c>
      <c r="Z57" s="11">
        <v>50000</v>
      </c>
      <c r="AA57" s="11"/>
      <c r="AB57" s="11"/>
      <c r="AC57" s="11">
        <v>50000</v>
      </c>
      <c r="AD57" s="11" t="s">
        <v>104</v>
      </c>
      <c r="AE57" s="11"/>
      <c r="AF57" s="11"/>
    </row>
    <row r="58" spans="1:32" ht="47.25" customHeight="1">
      <c r="A58" s="41"/>
      <c r="B58" s="40"/>
      <c r="C58" s="15"/>
      <c r="D58" s="11"/>
      <c r="E58" s="31"/>
      <c r="F58" s="31"/>
      <c r="G58" s="15"/>
      <c r="H58" s="31"/>
      <c r="I58" s="31"/>
      <c r="J58" s="11"/>
      <c r="K58" s="12" t="s">
        <v>110</v>
      </c>
      <c r="L58" s="15">
        <v>200000</v>
      </c>
      <c r="M58" s="15"/>
      <c r="N58" s="15"/>
      <c r="O58" s="15">
        <v>200000</v>
      </c>
      <c r="P58" s="15">
        <v>0</v>
      </c>
      <c r="Q58" s="15"/>
      <c r="R58" s="15"/>
      <c r="S58" s="15"/>
      <c r="T58" s="12" t="s">
        <v>111</v>
      </c>
      <c r="U58" s="11" t="s">
        <v>75</v>
      </c>
      <c r="V58" s="11">
        <v>200000</v>
      </c>
      <c r="W58" s="11"/>
      <c r="X58" s="11"/>
      <c r="Y58" s="11">
        <v>200000</v>
      </c>
      <c r="Z58" s="11">
        <v>0</v>
      </c>
      <c r="AA58" s="11"/>
      <c r="AB58" s="11"/>
      <c r="AC58" s="11"/>
      <c r="AD58" s="11" t="s">
        <v>104</v>
      </c>
      <c r="AE58" s="11"/>
      <c r="AF58" s="11"/>
    </row>
    <row r="59" spans="1:32" ht="90.75" customHeight="1">
      <c r="A59" s="41"/>
      <c r="B59" s="40"/>
      <c r="C59" s="15"/>
      <c r="D59" s="11"/>
      <c r="E59" s="31"/>
      <c r="F59" s="31"/>
      <c r="G59" s="15"/>
      <c r="H59" s="31"/>
      <c r="I59" s="31"/>
      <c r="J59" s="11"/>
      <c r="K59" s="12" t="s">
        <v>112</v>
      </c>
      <c r="L59" s="15">
        <v>1698800</v>
      </c>
      <c r="M59" s="15"/>
      <c r="N59" s="15">
        <v>849400</v>
      </c>
      <c r="O59" s="15">
        <v>849400</v>
      </c>
      <c r="P59" s="15">
        <v>1608074.88</v>
      </c>
      <c r="Q59" s="15"/>
      <c r="R59" s="15">
        <v>804037.49</v>
      </c>
      <c r="S59" s="15">
        <v>804037.39</v>
      </c>
      <c r="T59" s="12" t="s">
        <v>113</v>
      </c>
      <c r="U59" s="11" t="s">
        <v>114</v>
      </c>
      <c r="V59" s="11">
        <v>1698800</v>
      </c>
      <c r="W59" s="11"/>
      <c r="X59" s="11">
        <v>849400</v>
      </c>
      <c r="Y59" s="11">
        <v>849400</v>
      </c>
      <c r="Z59" s="11">
        <v>1608074.88</v>
      </c>
      <c r="AA59" s="11"/>
      <c r="AB59" s="11">
        <v>804037.49</v>
      </c>
      <c r="AC59" s="11">
        <v>804037.39</v>
      </c>
      <c r="AD59" s="11" t="s">
        <v>104</v>
      </c>
      <c r="AE59" s="11"/>
      <c r="AF59" s="11"/>
    </row>
    <row r="60" spans="1:32" ht="229.5" customHeight="1">
      <c r="A60" s="41"/>
      <c r="B60" s="40"/>
      <c r="C60" s="15"/>
      <c r="D60" s="11"/>
      <c r="E60" s="31"/>
      <c r="F60" s="31"/>
      <c r="G60" s="15"/>
      <c r="H60" s="31"/>
      <c r="I60" s="31"/>
      <c r="J60" s="11"/>
      <c r="K60" s="12" t="s">
        <v>115</v>
      </c>
      <c r="L60" s="15">
        <v>112901010</v>
      </c>
      <c r="M60" s="15"/>
      <c r="N60" s="15"/>
      <c r="O60" s="15">
        <v>112901010</v>
      </c>
      <c r="P60" s="15">
        <v>77630641</v>
      </c>
      <c r="Q60" s="15"/>
      <c r="R60" s="15"/>
      <c r="S60" s="15">
        <v>77630641</v>
      </c>
      <c r="T60" s="12" t="s">
        <v>116</v>
      </c>
      <c r="U60" s="11" t="s">
        <v>117</v>
      </c>
      <c r="V60" s="11">
        <v>112901010</v>
      </c>
      <c r="W60" s="11"/>
      <c r="X60" s="11"/>
      <c r="Y60" s="11">
        <v>112901010</v>
      </c>
      <c r="Z60" s="11">
        <v>77630641</v>
      </c>
      <c r="AA60" s="11"/>
      <c r="AB60" s="11"/>
      <c r="AC60" s="11">
        <v>77630641</v>
      </c>
      <c r="AD60" s="11" t="s">
        <v>104</v>
      </c>
      <c r="AE60" s="12" t="s">
        <v>118</v>
      </c>
      <c r="AF60" s="12" t="s">
        <v>119</v>
      </c>
    </row>
    <row r="61" spans="1:32" ht="47.25" customHeight="1">
      <c r="A61" s="41"/>
      <c r="B61" s="40"/>
      <c r="C61" s="15"/>
      <c r="D61" s="11"/>
      <c r="E61" s="31"/>
      <c r="F61" s="31"/>
      <c r="G61" s="15"/>
      <c r="H61" s="31"/>
      <c r="I61" s="31"/>
      <c r="J61" s="11"/>
      <c r="K61" s="12" t="s">
        <v>120</v>
      </c>
      <c r="L61" s="15">
        <v>2079100</v>
      </c>
      <c r="M61" s="15"/>
      <c r="N61" s="15"/>
      <c r="O61" s="15">
        <v>2079100</v>
      </c>
      <c r="P61" s="15">
        <v>1282089.62</v>
      </c>
      <c r="Q61" s="15"/>
      <c r="R61" s="15"/>
      <c r="S61" s="15">
        <v>1282089.62</v>
      </c>
      <c r="T61" s="12" t="s">
        <v>121</v>
      </c>
      <c r="U61" s="11" t="s">
        <v>122</v>
      </c>
      <c r="V61" s="11">
        <v>2079100</v>
      </c>
      <c r="W61" s="11"/>
      <c r="X61" s="11"/>
      <c r="Y61" s="11">
        <v>2079100</v>
      </c>
      <c r="Z61" s="11">
        <v>1282089.62</v>
      </c>
      <c r="AA61" s="11"/>
      <c r="AB61" s="11"/>
      <c r="AC61" s="11">
        <v>1282089.62</v>
      </c>
      <c r="AD61" s="11" t="s">
        <v>104</v>
      </c>
      <c r="AE61" s="11"/>
      <c r="AF61" s="11"/>
    </row>
    <row r="62" spans="1:32" ht="47.25" customHeight="1">
      <c r="A62" s="41"/>
      <c r="B62" s="40"/>
      <c r="C62" s="15"/>
      <c r="D62" s="11"/>
      <c r="E62" s="31"/>
      <c r="F62" s="31"/>
      <c r="G62" s="15"/>
      <c r="H62" s="31"/>
      <c r="I62" s="31"/>
      <c r="J62" s="11"/>
      <c r="K62" s="12" t="s">
        <v>123</v>
      </c>
      <c r="L62" s="15">
        <v>6950686.96</v>
      </c>
      <c r="M62" s="15"/>
      <c r="N62" s="15"/>
      <c r="O62" s="15">
        <v>6950686.96</v>
      </c>
      <c r="P62" s="15">
        <v>4226075.92</v>
      </c>
      <c r="Q62" s="15"/>
      <c r="R62" s="15"/>
      <c r="S62" s="15">
        <v>4226075.92</v>
      </c>
      <c r="T62" s="12" t="s">
        <v>124</v>
      </c>
      <c r="U62" s="11" t="s">
        <v>125</v>
      </c>
      <c r="V62" s="11">
        <v>6950686.96</v>
      </c>
      <c r="W62" s="11"/>
      <c r="X62" s="11"/>
      <c r="Y62" s="11">
        <v>6950686.96</v>
      </c>
      <c r="Z62" s="11">
        <v>4226075.92</v>
      </c>
      <c r="AA62" s="11"/>
      <c r="AB62" s="11"/>
      <c r="AC62" s="11">
        <v>4226075.92</v>
      </c>
      <c r="AD62" s="11" t="s">
        <v>104</v>
      </c>
      <c r="AE62" s="11"/>
      <c r="AF62" s="11"/>
    </row>
    <row r="63" spans="1:32" ht="47.25" customHeight="1">
      <c r="A63" s="41"/>
      <c r="B63" s="40"/>
      <c r="C63" s="15"/>
      <c r="D63" s="11"/>
      <c r="E63" s="31"/>
      <c r="F63" s="31"/>
      <c r="G63" s="15"/>
      <c r="H63" s="31"/>
      <c r="I63" s="31"/>
      <c r="J63" s="11"/>
      <c r="K63" s="12" t="s">
        <v>126</v>
      </c>
      <c r="L63" s="15">
        <v>1286300</v>
      </c>
      <c r="M63" s="15"/>
      <c r="N63" s="15"/>
      <c r="O63" s="15">
        <v>1286300</v>
      </c>
      <c r="P63" s="15">
        <v>681551.74</v>
      </c>
      <c r="Q63" s="15"/>
      <c r="R63" s="15"/>
      <c r="S63" s="15">
        <v>681551.74</v>
      </c>
      <c r="T63" s="12" t="s">
        <v>127</v>
      </c>
      <c r="U63" s="11" t="s">
        <v>128</v>
      </c>
      <c r="V63" s="11">
        <v>1286300</v>
      </c>
      <c r="W63" s="11"/>
      <c r="X63" s="11"/>
      <c r="Y63" s="11">
        <v>1286300</v>
      </c>
      <c r="Z63" s="11">
        <v>681551.74</v>
      </c>
      <c r="AA63" s="11"/>
      <c r="AB63" s="11"/>
      <c r="AC63" s="11">
        <v>681551.74</v>
      </c>
      <c r="AD63" s="11" t="s">
        <v>104</v>
      </c>
      <c r="AE63" s="11"/>
      <c r="AF63" s="11"/>
    </row>
    <row r="64" spans="1:32" ht="47.25" customHeight="1">
      <c r="A64" s="41"/>
      <c r="B64" s="40"/>
      <c r="C64" s="15"/>
      <c r="D64" s="11"/>
      <c r="E64" s="31"/>
      <c r="F64" s="31"/>
      <c r="G64" s="15"/>
      <c r="H64" s="31"/>
      <c r="I64" s="31"/>
      <c r="J64" s="11"/>
      <c r="K64" s="12" t="s">
        <v>129</v>
      </c>
      <c r="L64" s="15">
        <v>91380</v>
      </c>
      <c r="M64" s="15"/>
      <c r="N64" s="15">
        <v>45690</v>
      </c>
      <c r="O64" s="15">
        <v>45690</v>
      </c>
      <c r="P64" s="15">
        <v>29822.58</v>
      </c>
      <c r="Q64" s="15"/>
      <c r="R64" s="15">
        <v>14911.34</v>
      </c>
      <c r="S64" s="15">
        <v>14911.24</v>
      </c>
      <c r="T64" s="12" t="s">
        <v>127</v>
      </c>
      <c r="U64" s="11" t="s">
        <v>130</v>
      </c>
      <c r="V64" s="11">
        <v>91380</v>
      </c>
      <c r="W64" s="11"/>
      <c r="X64" s="11">
        <v>45690</v>
      </c>
      <c r="Y64" s="11">
        <v>45690</v>
      </c>
      <c r="Z64" s="11">
        <v>29822.58</v>
      </c>
      <c r="AA64" s="11"/>
      <c r="AB64" s="11">
        <v>14911.34</v>
      </c>
      <c r="AC64" s="11">
        <v>14911.24</v>
      </c>
      <c r="AD64" s="11" t="s">
        <v>104</v>
      </c>
      <c r="AE64" s="11"/>
      <c r="AF64" s="11"/>
    </row>
    <row r="65" spans="1:32" ht="207.75" customHeight="1">
      <c r="A65" s="41"/>
      <c r="B65" s="40"/>
      <c r="C65" s="15"/>
      <c r="D65" s="11"/>
      <c r="E65" s="31"/>
      <c r="F65" s="31"/>
      <c r="G65" s="15"/>
      <c r="H65" s="31"/>
      <c r="I65" s="31"/>
      <c r="J65" s="11"/>
      <c r="K65" s="12" t="s">
        <v>131</v>
      </c>
      <c r="L65" s="15">
        <v>259892000</v>
      </c>
      <c r="M65" s="15"/>
      <c r="N65" s="15">
        <v>259892000</v>
      </c>
      <c r="O65" s="15"/>
      <c r="P65" s="15">
        <v>172452577</v>
      </c>
      <c r="Q65" s="15"/>
      <c r="R65" s="15">
        <v>172452577</v>
      </c>
      <c r="S65" s="15"/>
      <c r="T65" s="12" t="s">
        <v>116</v>
      </c>
      <c r="U65" s="11" t="s">
        <v>117</v>
      </c>
      <c r="V65" s="11">
        <v>259892000</v>
      </c>
      <c r="W65" s="11"/>
      <c r="X65" s="11">
        <v>259892000</v>
      </c>
      <c r="Y65" s="11"/>
      <c r="Z65" s="11">
        <v>172452577</v>
      </c>
      <c r="AA65" s="11"/>
      <c r="AB65" s="11">
        <v>172452577</v>
      </c>
      <c r="AC65" s="11"/>
      <c r="AD65" s="11" t="s">
        <v>104</v>
      </c>
      <c r="AE65" s="12" t="s">
        <v>132</v>
      </c>
      <c r="AF65" s="12" t="s">
        <v>133</v>
      </c>
    </row>
    <row r="66" spans="1:32" ht="47.25" customHeight="1">
      <c r="A66" s="41"/>
      <c r="B66" s="40"/>
      <c r="C66" s="15"/>
      <c r="D66" s="11"/>
      <c r="E66" s="31"/>
      <c r="F66" s="31"/>
      <c r="G66" s="15"/>
      <c r="H66" s="31"/>
      <c r="I66" s="31"/>
      <c r="J66" s="11"/>
      <c r="K66" s="12" t="s">
        <v>134</v>
      </c>
      <c r="L66" s="15">
        <v>900000</v>
      </c>
      <c r="M66" s="15"/>
      <c r="N66" s="15"/>
      <c r="O66" s="15">
        <v>900000</v>
      </c>
      <c r="P66" s="15">
        <v>570680.9</v>
      </c>
      <c r="Q66" s="15"/>
      <c r="R66" s="15"/>
      <c r="S66" s="15">
        <v>570680.9</v>
      </c>
      <c r="T66" s="12" t="s">
        <v>135</v>
      </c>
      <c r="U66" s="11" t="s">
        <v>136</v>
      </c>
      <c r="V66" s="11">
        <v>900000</v>
      </c>
      <c r="W66" s="11"/>
      <c r="X66" s="11"/>
      <c r="Y66" s="11">
        <v>900000</v>
      </c>
      <c r="Z66" s="11">
        <v>570680.9</v>
      </c>
      <c r="AA66" s="11"/>
      <c r="AB66" s="11"/>
      <c r="AC66" s="11">
        <v>570680.9</v>
      </c>
      <c r="AD66" s="11"/>
      <c r="AE66" s="11"/>
      <c r="AF66" s="11"/>
    </row>
    <row r="67" spans="1:32" ht="47.25" customHeight="1">
      <c r="A67" s="41"/>
      <c r="B67" s="40"/>
      <c r="C67" s="15"/>
      <c r="D67" s="11"/>
      <c r="E67" s="31"/>
      <c r="F67" s="31"/>
      <c r="G67" s="15"/>
      <c r="H67" s="31"/>
      <c r="I67" s="31"/>
      <c r="J67" s="11"/>
      <c r="K67" s="12" t="s">
        <v>137</v>
      </c>
      <c r="L67" s="15">
        <v>67100</v>
      </c>
      <c r="M67" s="15"/>
      <c r="N67" s="15"/>
      <c r="O67" s="15">
        <v>67100</v>
      </c>
      <c r="P67" s="15">
        <v>34900.76</v>
      </c>
      <c r="Q67" s="15"/>
      <c r="R67" s="15"/>
      <c r="S67" s="15">
        <v>34900.76</v>
      </c>
      <c r="T67" s="12" t="s">
        <v>138</v>
      </c>
      <c r="U67" s="11" t="s">
        <v>139</v>
      </c>
      <c r="V67" s="11">
        <v>67100</v>
      </c>
      <c r="W67" s="11"/>
      <c r="X67" s="11"/>
      <c r="Y67" s="11">
        <v>67100</v>
      </c>
      <c r="Z67" s="11">
        <v>34900.76</v>
      </c>
      <c r="AA67" s="11"/>
      <c r="AB67" s="11"/>
      <c r="AC67" s="11">
        <v>34900.76</v>
      </c>
      <c r="AD67" s="11" t="s">
        <v>104</v>
      </c>
      <c r="AE67" s="11"/>
      <c r="AF67" s="11"/>
    </row>
    <row r="68" spans="1:32" ht="47.25" customHeight="1">
      <c r="A68" s="41"/>
      <c r="B68" s="40"/>
      <c r="C68" s="15"/>
      <c r="D68" s="11"/>
      <c r="E68" s="31"/>
      <c r="F68" s="31"/>
      <c r="G68" s="15"/>
      <c r="H68" s="31"/>
      <c r="I68" s="31"/>
      <c r="J68" s="11"/>
      <c r="K68" s="12" t="s">
        <v>101</v>
      </c>
      <c r="L68" s="15">
        <v>2110377</v>
      </c>
      <c r="M68" s="15"/>
      <c r="N68" s="15"/>
      <c r="O68" s="15">
        <v>2110377</v>
      </c>
      <c r="P68" s="15">
        <v>165227.56</v>
      </c>
      <c r="Q68" s="15"/>
      <c r="R68" s="15"/>
      <c r="S68" s="15">
        <v>165227.56</v>
      </c>
      <c r="T68" s="12" t="s">
        <v>116</v>
      </c>
      <c r="U68" s="11" t="s">
        <v>103</v>
      </c>
      <c r="V68" s="11">
        <v>2110377</v>
      </c>
      <c r="W68" s="11"/>
      <c r="X68" s="11"/>
      <c r="Y68" s="11">
        <v>2110377</v>
      </c>
      <c r="Z68" s="11">
        <v>165227.56</v>
      </c>
      <c r="AA68" s="11"/>
      <c r="AB68" s="11"/>
      <c r="AC68" s="11">
        <v>165227.56</v>
      </c>
      <c r="AD68" s="11" t="s">
        <v>104</v>
      </c>
      <c r="AE68" s="11"/>
      <c r="AF68" s="11"/>
    </row>
    <row r="69" spans="1:32" ht="47.25" customHeight="1">
      <c r="A69" s="41"/>
      <c r="B69" s="40"/>
      <c r="C69" s="15"/>
      <c r="D69" s="11"/>
      <c r="E69" s="31"/>
      <c r="F69" s="31"/>
      <c r="G69" s="15"/>
      <c r="H69" s="31"/>
      <c r="I69" s="31"/>
      <c r="J69" s="11"/>
      <c r="K69" s="12" t="s">
        <v>140</v>
      </c>
      <c r="L69" s="15">
        <v>9783273</v>
      </c>
      <c r="M69" s="15"/>
      <c r="N69" s="15">
        <v>9783273</v>
      </c>
      <c r="O69" s="15"/>
      <c r="P69" s="15">
        <v>7260100</v>
      </c>
      <c r="Q69" s="15"/>
      <c r="R69" s="15">
        <v>7260100</v>
      </c>
      <c r="S69" s="15"/>
      <c r="T69" s="12" t="s">
        <v>141</v>
      </c>
      <c r="U69" s="11" t="s">
        <v>142</v>
      </c>
      <c r="V69" s="11">
        <v>9783273</v>
      </c>
      <c r="W69" s="11"/>
      <c r="X69" s="11">
        <v>9783273</v>
      </c>
      <c r="Y69" s="11"/>
      <c r="Z69" s="11">
        <v>7260100</v>
      </c>
      <c r="AA69" s="11"/>
      <c r="AB69" s="11">
        <v>7260100</v>
      </c>
      <c r="AC69" s="11"/>
      <c r="AD69" s="11" t="s">
        <v>104</v>
      </c>
      <c r="AE69" s="11"/>
      <c r="AF69" s="11"/>
    </row>
    <row r="70" spans="1:32" ht="47.25" customHeight="1">
      <c r="A70" s="41"/>
      <c r="B70" s="40"/>
      <c r="C70" s="15"/>
      <c r="D70" s="11"/>
      <c r="E70" s="31"/>
      <c r="F70" s="31"/>
      <c r="G70" s="15"/>
      <c r="H70" s="31"/>
      <c r="I70" s="31"/>
      <c r="J70" s="11"/>
      <c r="K70" s="12" t="s">
        <v>143</v>
      </c>
      <c r="L70" s="15">
        <v>16923910.87</v>
      </c>
      <c r="M70" s="15">
        <v>15216300</v>
      </c>
      <c r="N70" s="15">
        <v>1690686.96</v>
      </c>
      <c r="O70" s="15">
        <v>16923.91</v>
      </c>
      <c r="P70" s="15">
        <v>8893716.21</v>
      </c>
      <c r="Q70" s="15">
        <v>7996360.26</v>
      </c>
      <c r="R70" s="15">
        <v>888462.26</v>
      </c>
      <c r="S70" s="15">
        <v>8893.69</v>
      </c>
      <c r="T70" s="12" t="s">
        <v>113</v>
      </c>
      <c r="U70" s="11" t="s">
        <v>144</v>
      </c>
      <c r="V70" s="11">
        <v>16923910.87</v>
      </c>
      <c r="W70" s="11">
        <v>15216300</v>
      </c>
      <c r="X70" s="11">
        <v>1690686.96</v>
      </c>
      <c r="Y70" s="11">
        <v>16923.91</v>
      </c>
      <c r="Z70" s="11">
        <v>8893716.21</v>
      </c>
      <c r="AA70" s="11">
        <v>7996360.26</v>
      </c>
      <c r="AB70" s="11">
        <v>888462.26</v>
      </c>
      <c r="AC70" s="11">
        <v>8893.69</v>
      </c>
      <c r="AD70" s="11" t="s">
        <v>104</v>
      </c>
      <c r="AE70" s="11"/>
      <c r="AF70" s="11"/>
    </row>
    <row r="71" spans="1:32" ht="47.25" customHeight="1">
      <c r="A71" s="41"/>
      <c r="B71" s="40"/>
      <c r="C71" s="15"/>
      <c r="D71" s="11"/>
      <c r="E71" s="31"/>
      <c r="F71" s="31"/>
      <c r="G71" s="15"/>
      <c r="H71" s="31"/>
      <c r="I71" s="31"/>
      <c r="J71" s="11"/>
      <c r="K71" s="12" t="s">
        <v>145</v>
      </c>
      <c r="L71" s="15">
        <v>335652.17</v>
      </c>
      <c r="M71" s="15"/>
      <c r="N71" s="15">
        <v>308800</v>
      </c>
      <c r="O71" s="15">
        <v>26852.17</v>
      </c>
      <c r="P71" s="15">
        <v>119322.99</v>
      </c>
      <c r="Q71" s="15"/>
      <c r="R71" s="15">
        <v>109777.15</v>
      </c>
      <c r="S71" s="15">
        <v>9545.84</v>
      </c>
      <c r="T71" s="12" t="s">
        <v>146</v>
      </c>
      <c r="U71" s="11" t="s">
        <v>147</v>
      </c>
      <c r="V71" s="11">
        <v>335652.17</v>
      </c>
      <c r="W71" s="11"/>
      <c r="X71" s="11">
        <v>308800</v>
      </c>
      <c r="Y71" s="11">
        <v>26852.17</v>
      </c>
      <c r="Z71" s="11">
        <v>119322.99</v>
      </c>
      <c r="AA71" s="11"/>
      <c r="AB71" s="11">
        <v>109777.15</v>
      </c>
      <c r="AC71" s="11">
        <v>9545.84</v>
      </c>
      <c r="AD71" s="11" t="s">
        <v>104</v>
      </c>
      <c r="AE71" s="11"/>
      <c r="AF71" s="11"/>
    </row>
    <row r="72" spans="1:32" ht="47.25" customHeight="1">
      <c r="A72" s="41"/>
      <c r="B72" s="40"/>
      <c r="C72" s="15"/>
      <c r="D72" s="11"/>
      <c r="E72" s="31"/>
      <c r="F72" s="31"/>
      <c r="G72" s="15"/>
      <c r="H72" s="31"/>
      <c r="I72" s="31"/>
      <c r="J72" s="11"/>
      <c r="K72" s="12" t="s">
        <v>148</v>
      </c>
      <c r="L72" s="15">
        <v>25737400</v>
      </c>
      <c r="M72" s="15">
        <v>25737400</v>
      </c>
      <c r="N72" s="15"/>
      <c r="O72" s="15"/>
      <c r="P72" s="15">
        <v>16662460</v>
      </c>
      <c r="Q72" s="15">
        <v>16662460</v>
      </c>
      <c r="R72" s="15"/>
      <c r="S72" s="15"/>
      <c r="T72" s="12" t="s">
        <v>116</v>
      </c>
      <c r="U72" s="11" t="s">
        <v>149</v>
      </c>
      <c r="V72" s="11">
        <v>25737400</v>
      </c>
      <c r="W72" s="11">
        <v>25737400</v>
      </c>
      <c r="X72" s="11"/>
      <c r="Y72" s="11"/>
      <c r="Z72" s="11">
        <v>16662460</v>
      </c>
      <c r="AA72" s="11">
        <v>16662460</v>
      </c>
      <c r="AB72" s="11"/>
      <c r="AC72" s="11"/>
      <c r="AD72" s="11" t="s">
        <v>104</v>
      </c>
      <c r="AE72" s="11"/>
      <c r="AF72" s="11"/>
    </row>
    <row r="73" spans="1:32" ht="47.25" customHeight="1">
      <c r="A73" s="41"/>
      <c r="B73" s="40"/>
      <c r="C73" s="15"/>
      <c r="D73" s="11"/>
      <c r="E73" s="31"/>
      <c r="F73" s="31"/>
      <c r="G73" s="15"/>
      <c r="H73" s="31"/>
      <c r="I73" s="31"/>
      <c r="J73" s="11"/>
      <c r="K73" s="12" t="s">
        <v>150</v>
      </c>
      <c r="L73" s="15">
        <v>38400</v>
      </c>
      <c r="M73" s="15"/>
      <c r="N73" s="15"/>
      <c r="O73" s="15">
        <v>38400</v>
      </c>
      <c r="P73" s="15">
        <v>0</v>
      </c>
      <c r="Q73" s="15"/>
      <c r="R73" s="15"/>
      <c r="S73" s="15"/>
      <c r="T73" s="12"/>
      <c r="U73" s="11"/>
      <c r="V73" s="11">
        <v>38400</v>
      </c>
      <c r="W73" s="11"/>
      <c r="X73" s="11"/>
      <c r="Y73" s="11">
        <v>38400</v>
      </c>
      <c r="Z73" s="11">
        <v>0</v>
      </c>
      <c r="AA73" s="11"/>
      <c r="AB73" s="11"/>
      <c r="AC73" s="11"/>
      <c r="AD73" s="11" t="s">
        <v>104</v>
      </c>
      <c r="AE73" s="11"/>
      <c r="AF73" s="11"/>
    </row>
    <row r="74" spans="1:32" ht="47.25" customHeight="1">
      <c r="A74" s="41"/>
      <c r="B74" s="40"/>
      <c r="C74" s="15"/>
      <c r="D74" s="11"/>
      <c r="E74" s="31"/>
      <c r="F74" s="31"/>
      <c r="G74" s="15"/>
      <c r="H74" s="31"/>
      <c r="I74" s="31"/>
      <c r="J74" s="11"/>
      <c r="K74" s="12" t="s">
        <v>151</v>
      </c>
      <c r="L74" s="15">
        <v>30000</v>
      </c>
      <c r="M74" s="15"/>
      <c r="N74" s="15"/>
      <c r="O74" s="15">
        <v>30000</v>
      </c>
      <c r="P74" s="15">
        <v>30000</v>
      </c>
      <c r="Q74" s="15"/>
      <c r="R74" s="15"/>
      <c r="S74" s="15">
        <v>30000</v>
      </c>
      <c r="T74" s="12" t="s">
        <v>152</v>
      </c>
      <c r="U74" s="11" t="s">
        <v>75</v>
      </c>
      <c r="V74" s="11">
        <v>30000</v>
      </c>
      <c r="W74" s="11"/>
      <c r="X74" s="11"/>
      <c r="Y74" s="11">
        <v>30000</v>
      </c>
      <c r="Z74" s="11">
        <v>30000</v>
      </c>
      <c r="AA74" s="11"/>
      <c r="AB74" s="11"/>
      <c r="AC74" s="11">
        <v>30000</v>
      </c>
      <c r="AD74" s="11" t="s">
        <v>104</v>
      </c>
      <c r="AE74" s="11"/>
      <c r="AF74" s="11"/>
    </row>
    <row r="75" spans="1:32" ht="69" customHeight="1">
      <c r="A75" s="41"/>
      <c r="B75" s="56" t="s">
        <v>153</v>
      </c>
      <c r="C75" s="15">
        <v>60683265.43</v>
      </c>
      <c r="D75" s="11">
        <v>0</v>
      </c>
      <c r="E75" s="31">
        <v>38838200</v>
      </c>
      <c r="F75" s="31">
        <v>21845065.43</v>
      </c>
      <c r="G75" s="15">
        <v>41276665.7</v>
      </c>
      <c r="H75" s="31">
        <v>0</v>
      </c>
      <c r="I75" s="31">
        <v>26475440</v>
      </c>
      <c r="J75" s="11">
        <v>14801225.7</v>
      </c>
      <c r="K75" s="12" t="s">
        <v>154</v>
      </c>
      <c r="L75" s="15">
        <v>19655459.13</v>
      </c>
      <c r="M75" s="15"/>
      <c r="N75" s="15"/>
      <c r="O75" s="15">
        <v>19655459.13</v>
      </c>
      <c r="P75" s="15">
        <v>13795358</v>
      </c>
      <c r="Q75" s="15"/>
      <c r="R75" s="15"/>
      <c r="S75" s="15">
        <v>13795358</v>
      </c>
      <c r="T75" s="12" t="s">
        <v>155</v>
      </c>
      <c r="U75" s="11" t="s">
        <v>117</v>
      </c>
      <c r="V75" s="11">
        <v>19655459.13</v>
      </c>
      <c r="W75" s="11"/>
      <c r="X75" s="11"/>
      <c r="Y75" s="11">
        <v>19655459.13</v>
      </c>
      <c r="Z75" s="11">
        <v>13795358</v>
      </c>
      <c r="AA75" s="11"/>
      <c r="AB75" s="11"/>
      <c r="AC75" s="11">
        <v>13795358</v>
      </c>
      <c r="AD75" s="11" t="s">
        <v>104</v>
      </c>
      <c r="AE75" s="12" t="s">
        <v>156</v>
      </c>
      <c r="AF75" s="12" t="s">
        <v>157</v>
      </c>
    </row>
    <row r="76" spans="1:32" ht="47.25" customHeight="1">
      <c r="A76" s="41"/>
      <c r="B76" s="56"/>
      <c r="C76" s="15"/>
      <c r="D76" s="11"/>
      <c r="E76" s="31"/>
      <c r="F76" s="31"/>
      <c r="G76" s="15"/>
      <c r="H76" s="31"/>
      <c r="I76" s="31"/>
      <c r="J76" s="11"/>
      <c r="K76" s="12" t="s">
        <v>158</v>
      </c>
      <c r="L76" s="15">
        <v>29338200</v>
      </c>
      <c r="M76" s="15"/>
      <c r="N76" s="15">
        <v>29338200</v>
      </c>
      <c r="O76" s="15"/>
      <c r="P76" s="15">
        <v>20129169</v>
      </c>
      <c r="Q76" s="15"/>
      <c r="R76" s="15">
        <v>20129169</v>
      </c>
      <c r="S76" s="15"/>
      <c r="T76" s="12" t="s">
        <v>159</v>
      </c>
      <c r="U76" s="11" t="s">
        <v>117</v>
      </c>
      <c r="V76" s="11">
        <v>29338200</v>
      </c>
      <c r="W76" s="11"/>
      <c r="X76" s="11">
        <v>29338200</v>
      </c>
      <c r="Y76" s="11"/>
      <c r="Z76" s="11">
        <v>20129169</v>
      </c>
      <c r="AA76" s="11"/>
      <c r="AB76" s="11">
        <v>20129169</v>
      </c>
      <c r="AC76" s="11"/>
      <c r="AD76" s="11" t="s">
        <v>104</v>
      </c>
      <c r="AE76" s="11"/>
      <c r="AF76" s="11"/>
    </row>
    <row r="77" spans="1:32" ht="79.5" customHeight="1">
      <c r="A77" s="41"/>
      <c r="B77" s="56"/>
      <c r="C77" s="15"/>
      <c r="D77" s="11"/>
      <c r="E77" s="31"/>
      <c r="F77" s="31"/>
      <c r="G77" s="15"/>
      <c r="H77" s="31"/>
      <c r="I77" s="31"/>
      <c r="J77" s="11"/>
      <c r="K77" s="12" t="s">
        <v>101</v>
      </c>
      <c r="L77" s="15">
        <v>427906.3</v>
      </c>
      <c r="M77" s="15"/>
      <c r="N77" s="15"/>
      <c r="O77" s="15">
        <v>427906.3</v>
      </c>
      <c r="P77" s="15">
        <v>15867.7</v>
      </c>
      <c r="Q77" s="15"/>
      <c r="R77" s="15"/>
      <c r="S77" s="15">
        <v>15867.7</v>
      </c>
      <c r="T77" s="12" t="s">
        <v>155</v>
      </c>
      <c r="U77" s="11" t="s">
        <v>103</v>
      </c>
      <c r="V77" s="11">
        <v>427906.3</v>
      </c>
      <c r="W77" s="11"/>
      <c r="X77" s="11"/>
      <c r="Y77" s="11">
        <v>427906.3</v>
      </c>
      <c r="Z77" s="11">
        <v>15867.7</v>
      </c>
      <c r="AA77" s="11"/>
      <c r="AB77" s="11"/>
      <c r="AC77" s="11">
        <v>15867.7</v>
      </c>
      <c r="AD77" s="11" t="s">
        <v>104</v>
      </c>
      <c r="AE77" s="11"/>
      <c r="AF77" s="11"/>
    </row>
    <row r="78" spans="1:32" ht="47.25" customHeight="1">
      <c r="A78" s="41"/>
      <c r="B78" s="56"/>
      <c r="C78" s="15"/>
      <c r="D78" s="11"/>
      <c r="E78" s="31"/>
      <c r="F78" s="31"/>
      <c r="G78" s="15"/>
      <c r="H78" s="31"/>
      <c r="I78" s="31"/>
      <c r="J78" s="11"/>
      <c r="K78" s="12" t="s">
        <v>160</v>
      </c>
      <c r="L78" s="15">
        <v>11261700</v>
      </c>
      <c r="M78" s="15"/>
      <c r="N78" s="15">
        <v>9500000</v>
      </c>
      <c r="O78" s="15">
        <v>1761700</v>
      </c>
      <c r="P78" s="15">
        <v>7336271</v>
      </c>
      <c r="Q78" s="15"/>
      <c r="R78" s="15">
        <v>6346271</v>
      </c>
      <c r="S78" s="15">
        <v>990000</v>
      </c>
      <c r="T78" s="12" t="s">
        <v>161</v>
      </c>
      <c r="U78" s="11" t="s">
        <v>117</v>
      </c>
      <c r="V78" s="11">
        <v>11261700</v>
      </c>
      <c r="W78" s="11"/>
      <c r="X78" s="11">
        <v>9500000</v>
      </c>
      <c r="Y78" s="11">
        <v>1761700</v>
      </c>
      <c r="Z78" s="11">
        <v>7336271</v>
      </c>
      <c r="AA78" s="11"/>
      <c r="AB78" s="11">
        <v>6346271</v>
      </c>
      <c r="AC78" s="11">
        <v>990000</v>
      </c>
      <c r="AD78" s="11" t="s">
        <v>104</v>
      </c>
      <c r="AE78" s="11"/>
      <c r="AF78" s="11"/>
    </row>
    <row r="79" spans="1:32" ht="47.25" customHeight="1">
      <c r="A79" s="41"/>
      <c r="B79" s="40" t="s">
        <v>162</v>
      </c>
      <c r="C79" s="15">
        <v>5284138.77</v>
      </c>
      <c r="D79" s="11">
        <v>1038782.95</v>
      </c>
      <c r="E79" s="31">
        <v>1787190.65</v>
      </c>
      <c r="F79" s="31">
        <v>2458165.17</v>
      </c>
      <c r="G79" s="15">
        <v>4123757.45</v>
      </c>
      <c r="H79" s="31">
        <v>1038782.95</v>
      </c>
      <c r="I79" s="31">
        <v>1787190.65</v>
      </c>
      <c r="J79" s="11">
        <v>1297783.85</v>
      </c>
      <c r="K79" s="12" t="s">
        <v>163</v>
      </c>
      <c r="L79" s="15">
        <v>714861.77</v>
      </c>
      <c r="M79" s="15"/>
      <c r="N79" s="15"/>
      <c r="O79" s="15">
        <v>714861.77</v>
      </c>
      <c r="P79" s="15">
        <v>384900</v>
      </c>
      <c r="Q79" s="15"/>
      <c r="R79" s="15"/>
      <c r="S79" s="15">
        <v>384900</v>
      </c>
      <c r="T79" s="12" t="s">
        <v>164</v>
      </c>
      <c r="U79" s="11" t="s">
        <v>165</v>
      </c>
      <c r="V79" s="11">
        <v>714861.77</v>
      </c>
      <c r="W79" s="11"/>
      <c r="X79" s="11"/>
      <c r="Y79" s="11">
        <v>714861.77</v>
      </c>
      <c r="Z79" s="11">
        <v>384900</v>
      </c>
      <c r="AA79" s="11"/>
      <c r="AB79" s="11"/>
      <c r="AC79" s="11">
        <v>384900</v>
      </c>
      <c r="AD79" s="11" t="s">
        <v>104</v>
      </c>
      <c r="AE79" s="11"/>
      <c r="AF79" s="11"/>
    </row>
    <row r="80" spans="1:32" ht="47.25" customHeight="1">
      <c r="A80" s="41"/>
      <c r="B80" s="40"/>
      <c r="C80" s="15"/>
      <c r="D80" s="11"/>
      <c r="E80" s="31"/>
      <c r="F80" s="31"/>
      <c r="G80" s="15"/>
      <c r="H80" s="31"/>
      <c r="I80" s="31"/>
      <c r="J80" s="11"/>
      <c r="K80" s="12" t="s">
        <v>166</v>
      </c>
      <c r="L80" s="15">
        <v>460000</v>
      </c>
      <c r="M80" s="15"/>
      <c r="N80" s="15"/>
      <c r="O80" s="15">
        <v>460000</v>
      </c>
      <c r="P80" s="15">
        <v>460000</v>
      </c>
      <c r="Q80" s="15"/>
      <c r="R80" s="15"/>
      <c r="S80" s="15">
        <v>460000</v>
      </c>
      <c r="T80" s="12" t="s">
        <v>167</v>
      </c>
      <c r="U80" s="11" t="s">
        <v>168</v>
      </c>
      <c r="V80" s="11">
        <v>460000</v>
      </c>
      <c r="W80" s="11"/>
      <c r="X80" s="11"/>
      <c r="Y80" s="11">
        <v>460000</v>
      </c>
      <c r="Z80" s="11">
        <v>460000</v>
      </c>
      <c r="AA80" s="11"/>
      <c r="AB80" s="11"/>
      <c r="AC80" s="11">
        <v>460000</v>
      </c>
      <c r="AD80" s="11" t="s">
        <v>104</v>
      </c>
      <c r="AE80" s="11"/>
      <c r="AF80" s="11"/>
    </row>
    <row r="81" spans="1:32" ht="47.25" customHeight="1">
      <c r="A81" s="41"/>
      <c r="B81" s="40"/>
      <c r="C81" s="15"/>
      <c r="D81" s="11"/>
      <c r="E81" s="31"/>
      <c r="F81" s="31"/>
      <c r="G81" s="15"/>
      <c r="H81" s="31"/>
      <c r="I81" s="31"/>
      <c r="J81" s="11"/>
      <c r="K81" s="12" t="s">
        <v>169</v>
      </c>
      <c r="L81" s="15">
        <v>301931.09</v>
      </c>
      <c r="M81" s="15"/>
      <c r="N81" s="15"/>
      <c r="O81" s="15">
        <v>301931.09</v>
      </c>
      <c r="P81" s="15">
        <v>0</v>
      </c>
      <c r="Q81" s="15"/>
      <c r="R81" s="15"/>
      <c r="S81" s="15"/>
      <c r="T81" s="12" t="s">
        <v>170</v>
      </c>
      <c r="U81" s="11" t="s">
        <v>168</v>
      </c>
      <c r="V81" s="11">
        <v>301931.09</v>
      </c>
      <c r="W81" s="11"/>
      <c r="X81" s="11"/>
      <c r="Y81" s="11">
        <v>301931.09</v>
      </c>
      <c r="Z81" s="11">
        <v>0</v>
      </c>
      <c r="AA81" s="11"/>
      <c r="AB81" s="11"/>
      <c r="AC81" s="11"/>
      <c r="AD81" s="11" t="s">
        <v>104</v>
      </c>
      <c r="AE81" s="11"/>
      <c r="AF81" s="11"/>
    </row>
    <row r="82" spans="1:32" ht="47.25" customHeight="1">
      <c r="A82" s="41"/>
      <c r="B82" s="40"/>
      <c r="C82" s="15"/>
      <c r="D82" s="11"/>
      <c r="E82" s="31"/>
      <c r="F82" s="31"/>
      <c r="G82" s="15"/>
      <c r="H82" s="31"/>
      <c r="I82" s="31"/>
      <c r="J82" s="11"/>
      <c r="K82" s="12" t="s">
        <v>171</v>
      </c>
      <c r="L82" s="15">
        <v>2825973.6</v>
      </c>
      <c r="M82" s="15">
        <v>1038782.95</v>
      </c>
      <c r="N82" s="15">
        <v>1787190.65</v>
      </c>
      <c r="O82" s="15"/>
      <c r="P82" s="15">
        <v>2825973.6</v>
      </c>
      <c r="Q82" s="15">
        <v>1038782.95</v>
      </c>
      <c r="R82" s="15">
        <v>1787190.65</v>
      </c>
      <c r="S82" s="15"/>
      <c r="T82" s="12" t="s">
        <v>172</v>
      </c>
      <c r="U82" s="11" t="s">
        <v>173</v>
      </c>
      <c r="V82" s="11">
        <v>2825973.6</v>
      </c>
      <c r="W82" s="11">
        <v>1038782.95</v>
      </c>
      <c r="X82" s="11">
        <v>1787190.65</v>
      </c>
      <c r="Y82" s="11"/>
      <c r="Z82" s="11">
        <v>2825973.6</v>
      </c>
      <c r="AA82" s="11">
        <v>1038782.95</v>
      </c>
      <c r="AB82" s="11">
        <v>1787190.65</v>
      </c>
      <c r="AC82" s="11"/>
      <c r="AD82" s="11" t="s">
        <v>104</v>
      </c>
      <c r="AE82" s="11" t="s">
        <v>174</v>
      </c>
      <c r="AF82" s="11" t="s">
        <v>175</v>
      </c>
    </row>
    <row r="83" spans="1:32" ht="47.25" customHeight="1">
      <c r="A83" s="41"/>
      <c r="B83" s="40"/>
      <c r="C83" s="15"/>
      <c r="D83" s="11"/>
      <c r="E83" s="31"/>
      <c r="F83" s="31"/>
      <c r="G83" s="15"/>
      <c r="H83" s="31"/>
      <c r="I83" s="31"/>
      <c r="J83" s="11"/>
      <c r="K83" s="12" t="s">
        <v>176</v>
      </c>
      <c r="L83" s="15">
        <v>506334</v>
      </c>
      <c r="M83" s="15"/>
      <c r="N83" s="15"/>
      <c r="O83" s="15">
        <v>506334</v>
      </c>
      <c r="P83" s="15">
        <v>0</v>
      </c>
      <c r="Q83" s="15"/>
      <c r="R83" s="15"/>
      <c r="S83" s="15"/>
      <c r="T83" s="12" t="s">
        <v>152</v>
      </c>
      <c r="U83" s="11" t="s">
        <v>75</v>
      </c>
      <c r="V83" s="11">
        <v>506334</v>
      </c>
      <c r="W83" s="11"/>
      <c r="X83" s="11"/>
      <c r="Y83" s="11">
        <v>506334</v>
      </c>
      <c r="Z83" s="11">
        <v>0</v>
      </c>
      <c r="AA83" s="11"/>
      <c r="AB83" s="11"/>
      <c r="AC83" s="11"/>
      <c r="AD83" s="11" t="s">
        <v>104</v>
      </c>
      <c r="AE83" s="11" t="s">
        <v>177</v>
      </c>
      <c r="AF83" s="11" t="s">
        <v>178</v>
      </c>
    </row>
    <row r="84" spans="1:32" ht="47.25" customHeight="1">
      <c r="A84" s="41"/>
      <c r="B84" s="40"/>
      <c r="C84" s="15"/>
      <c r="D84" s="11"/>
      <c r="E84" s="31"/>
      <c r="F84" s="31"/>
      <c r="G84" s="15"/>
      <c r="H84" s="31"/>
      <c r="I84" s="31"/>
      <c r="J84" s="11"/>
      <c r="K84" s="12" t="s">
        <v>179</v>
      </c>
      <c r="L84" s="15">
        <v>421034.46</v>
      </c>
      <c r="M84" s="15"/>
      <c r="N84" s="15"/>
      <c r="O84" s="15">
        <v>421034.46</v>
      </c>
      <c r="P84" s="15">
        <v>398880</v>
      </c>
      <c r="Q84" s="15"/>
      <c r="R84" s="15"/>
      <c r="S84" s="15">
        <v>398880</v>
      </c>
      <c r="T84" s="12" t="s">
        <v>180</v>
      </c>
      <c r="U84" s="11" t="s">
        <v>181</v>
      </c>
      <c r="V84" s="11">
        <v>421034.46</v>
      </c>
      <c r="W84" s="11"/>
      <c r="X84" s="11"/>
      <c r="Y84" s="11">
        <v>421034.46</v>
      </c>
      <c r="Z84" s="11">
        <v>398880</v>
      </c>
      <c r="AA84" s="11"/>
      <c r="AB84" s="11"/>
      <c r="AC84" s="11">
        <v>398880</v>
      </c>
      <c r="AD84" s="11" t="s">
        <v>104</v>
      </c>
      <c r="AE84" s="11"/>
      <c r="AF84" s="11"/>
    </row>
    <row r="85" spans="1:32" ht="47.25" customHeight="1">
      <c r="A85" s="41"/>
      <c r="B85" s="40"/>
      <c r="C85" s="15"/>
      <c r="D85" s="11"/>
      <c r="E85" s="31"/>
      <c r="F85" s="31"/>
      <c r="G85" s="15"/>
      <c r="H85" s="31"/>
      <c r="I85" s="31"/>
      <c r="J85" s="11"/>
      <c r="K85" s="12" t="s">
        <v>182</v>
      </c>
      <c r="L85" s="15">
        <v>54003.85</v>
      </c>
      <c r="M85" s="15"/>
      <c r="N85" s="15"/>
      <c r="O85" s="15">
        <v>54003.85</v>
      </c>
      <c r="P85" s="15">
        <v>54003.85</v>
      </c>
      <c r="Q85" s="15"/>
      <c r="R85" s="15"/>
      <c r="S85" s="15">
        <v>54003.85</v>
      </c>
      <c r="T85" s="12" t="s">
        <v>183</v>
      </c>
      <c r="U85" s="11" t="s">
        <v>181</v>
      </c>
      <c r="V85" s="11">
        <v>54003.85</v>
      </c>
      <c r="W85" s="11"/>
      <c r="X85" s="11"/>
      <c r="Y85" s="11">
        <v>54003.85</v>
      </c>
      <c r="Z85" s="11">
        <v>54003.85</v>
      </c>
      <c r="AA85" s="11"/>
      <c r="AB85" s="11"/>
      <c r="AC85" s="11">
        <v>54003.85</v>
      </c>
      <c r="AD85" s="11" t="s">
        <v>104</v>
      </c>
      <c r="AE85" s="11"/>
      <c r="AF85" s="11"/>
    </row>
    <row r="86" spans="1:32" ht="47.25" customHeight="1">
      <c r="A86" s="41"/>
      <c r="B86" s="40" t="s">
        <v>184</v>
      </c>
      <c r="C86" s="15">
        <v>8327514.42</v>
      </c>
      <c r="D86" s="11">
        <v>0</v>
      </c>
      <c r="E86" s="31">
        <v>2338314.42</v>
      </c>
      <c r="F86" s="31">
        <v>5989200</v>
      </c>
      <c r="G86" s="15">
        <v>4136471.83</v>
      </c>
      <c r="H86" s="31">
        <v>0</v>
      </c>
      <c r="I86" s="31">
        <v>1840107.6</v>
      </c>
      <c r="J86" s="11">
        <v>2296364.23</v>
      </c>
      <c r="K86" s="12" t="s">
        <v>185</v>
      </c>
      <c r="L86" s="15">
        <v>2338314.42</v>
      </c>
      <c r="M86" s="15"/>
      <c r="N86" s="15">
        <v>2338314.42</v>
      </c>
      <c r="O86" s="15"/>
      <c r="P86" s="15">
        <v>1840107.6</v>
      </c>
      <c r="Q86" s="15"/>
      <c r="R86" s="15">
        <v>1840107.6</v>
      </c>
      <c r="S86" s="15"/>
      <c r="T86" s="12" t="s">
        <v>186</v>
      </c>
      <c r="U86" s="11" t="s">
        <v>187</v>
      </c>
      <c r="V86" s="11">
        <v>2338314.42</v>
      </c>
      <c r="W86" s="11"/>
      <c r="X86" s="11">
        <v>2338314.42</v>
      </c>
      <c r="Y86" s="11"/>
      <c r="Z86" s="11">
        <v>1840107.6</v>
      </c>
      <c r="AA86" s="11"/>
      <c r="AB86" s="11">
        <v>1840107.6</v>
      </c>
      <c r="AC86" s="11"/>
      <c r="AD86" s="11" t="s">
        <v>104</v>
      </c>
      <c r="AE86" s="11"/>
      <c r="AF86" s="11"/>
    </row>
    <row r="87" spans="1:32" ht="47.25" customHeight="1">
      <c r="A87" s="41"/>
      <c r="B87" s="40"/>
      <c r="C87" s="15"/>
      <c r="D87" s="11"/>
      <c r="E87" s="31"/>
      <c r="F87" s="31"/>
      <c r="G87" s="15"/>
      <c r="H87" s="31"/>
      <c r="I87" s="31"/>
      <c r="J87" s="11"/>
      <c r="K87" s="12" t="s">
        <v>188</v>
      </c>
      <c r="L87" s="15">
        <v>1377800</v>
      </c>
      <c r="M87" s="15"/>
      <c r="N87" s="15"/>
      <c r="O87" s="15">
        <v>1377800</v>
      </c>
      <c r="P87" s="15">
        <v>596798.2</v>
      </c>
      <c r="Q87" s="15"/>
      <c r="R87" s="15"/>
      <c r="S87" s="15">
        <v>596798.2</v>
      </c>
      <c r="T87" s="12" t="s">
        <v>186</v>
      </c>
      <c r="U87" s="11" t="s">
        <v>189</v>
      </c>
      <c r="V87" s="11">
        <v>1377800</v>
      </c>
      <c r="W87" s="11"/>
      <c r="X87" s="11"/>
      <c r="Y87" s="11">
        <v>1377800</v>
      </c>
      <c r="Z87" s="11">
        <v>596798.2</v>
      </c>
      <c r="AA87" s="11"/>
      <c r="AB87" s="11"/>
      <c r="AC87" s="11">
        <v>596798.2</v>
      </c>
      <c r="AD87" s="11" t="s">
        <v>104</v>
      </c>
      <c r="AE87" s="11"/>
      <c r="AF87" s="11"/>
    </row>
    <row r="88" spans="1:32" ht="47.25" customHeight="1">
      <c r="A88" s="41"/>
      <c r="B88" s="40"/>
      <c r="C88" s="15"/>
      <c r="D88" s="11"/>
      <c r="E88" s="31"/>
      <c r="F88" s="31"/>
      <c r="G88" s="15"/>
      <c r="H88" s="31"/>
      <c r="I88" s="31"/>
      <c r="J88" s="11"/>
      <c r="K88" s="12" t="s">
        <v>190</v>
      </c>
      <c r="L88" s="15">
        <v>4611400</v>
      </c>
      <c r="M88" s="15"/>
      <c r="N88" s="15"/>
      <c r="O88" s="15">
        <v>4611400</v>
      </c>
      <c r="P88" s="15">
        <v>1699566.03</v>
      </c>
      <c r="Q88" s="15"/>
      <c r="R88" s="15"/>
      <c r="S88" s="15">
        <v>1699566.03</v>
      </c>
      <c r="T88" s="12" t="s">
        <v>191</v>
      </c>
      <c r="U88" s="11" t="s">
        <v>192</v>
      </c>
      <c r="V88" s="11">
        <v>4611400</v>
      </c>
      <c r="W88" s="11"/>
      <c r="X88" s="11"/>
      <c r="Y88" s="11">
        <v>4611400</v>
      </c>
      <c r="Z88" s="11">
        <v>1699566.03</v>
      </c>
      <c r="AA88" s="11"/>
      <c r="AB88" s="11"/>
      <c r="AC88" s="11">
        <v>1699566.03</v>
      </c>
      <c r="AD88" s="11" t="s">
        <v>104</v>
      </c>
      <c r="AE88" s="11"/>
      <c r="AF88" s="11"/>
    </row>
    <row r="89" spans="1:32" ht="47.25" customHeight="1">
      <c r="A89" s="41"/>
      <c r="B89" s="40" t="s">
        <v>193</v>
      </c>
      <c r="C89" s="15">
        <v>200000</v>
      </c>
      <c r="D89" s="11">
        <v>0</v>
      </c>
      <c r="E89" s="31">
        <v>0</v>
      </c>
      <c r="F89" s="31">
        <v>200000</v>
      </c>
      <c r="G89" s="15">
        <v>82291.1</v>
      </c>
      <c r="H89" s="31">
        <v>0</v>
      </c>
      <c r="I89" s="31">
        <v>0</v>
      </c>
      <c r="J89" s="11">
        <v>82291.1</v>
      </c>
      <c r="K89" s="12" t="s">
        <v>194</v>
      </c>
      <c r="L89" s="15">
        <v>62100</v>
      </c>
      <c r="M89" s="15"/>
      <c r="N89" s="15"/>
      <c r="O89" s="15">
        <v>62100</v>
      </c>
      <c r="P89" s="15">
        <v>4802</v>
      </c>
      <c r="Q89" s="15"/>
      <c r="R89" s="15"/>
      <c r="S89" s="15">
        <v>4802</v>
      </c>
      <c r="T89" s="12" t="s">
        <v>74</v>
      </c>
      <c r="U89" s="11" t="s">
        <v>75</v>
      </c>
      <c r="V89" s="11">
        <v>62100</v>
      </c>
      <c r="W89" s="11"/>
      <c r="X89" s="11"/>
      <c r="Y89" s="11">
        <v>62100</v>
      </c>
      <c r="Z89" s="11">
        <v>4802</v>
      </c>
      <c r="AA89" s="11"/>
      <c r="AB89" s="11"/>
      <c r="AC89" s="11">
        <v>4802</v>
      </c>
      <c r="AD89" s="11" t="s">
        <v>104</v>
      </c>
      <c r="AE89" s="11"/>
      <c r="AF89" s="11"/>
    </row>
    <row r="90" spans="1:32" ht="47.25" customHeight="1">
      <c r="A90" s="41"/>
      <c r="B90" s="40"/>
      <c r="C90" s="15"/>
      <c r="D90" s="11"/>
      <c r="E90" s="31"/>
      <c r="F90" s="31"/>
      <c r="G90" s="15"/>
      <c r="H90" s="31"/>
      <c r="I90" s="31"/>
      <c r="J90" s="11"/>
      <c r="K90" s="12" t="s">
        <v>195</v>
      </c>
      <c r="L90" s="15">
        <v>14950</v>
      </c>
      <c r="M90" s="15"/>
      <c r="N90" s="15"/>
      <c r="O90" s="15">
        <v>14950</v>
      </c>
      <c r="P90" s="15">
        <v>14950</v>
      </c>
      <c r="Q90" s="15"/>
      <c r="R90" s="15"/>
      <c r="S90" s="15">
        <v>14950</v>
      </c>
      <c r="T90" s="12" t="s">
        <v>196</v>
      </c>
      <c r="U90" s="11" t="s">
        <v>75</v>
      </c>
      <c r="V90" s="11">
        <v>14950</v>
      </c>
      <c r="W90" s="11"/>
      <c r="X90" s="11"/>
      <c r="Y90" s="11">
        <v>14950</v>
      </c>
      <c r="Z90" s="11">
        <v>14950</v>
      </c>
      <c r="AA90" s="11"/>
      <c r="AB90" s="11"/>
      <c r="AC90" s="11">
        <v>14950</v>
      </c>
      <c r="AD90" s="11" t="s">
        <v>104</v>
      </c>
      <c r="AE90" s="11"/>
      <c r="AF90" s="11"/>
    </row>
    <row r="91" spans="1:32" ht="84" customHeight="1">
      <c r="A91" s="41"/>
      <c r="B91" s="40"/>
      <c r="C91" s="15"/>
      <c r="D91" s="11"/>
      <c r="E91" s="31"/>
      <c r="F91" s="31"/>
      <c r="G91" s="15"/>
      <c r="H91" s="31"/>
      <c r="I91" s="31"/>
      <c r="J91" s="11"/>
      <c r="K91" s="12" t="s">
        <v>197</v>
      </c>
      <c r="L91" s="15">
        <v>117950</v>
      </c>
      <c r="M91" s="15"/>
      <c r="N91" s="15"/>
      <c r="O91" s="15">
        <v>117950</v>
      </c>
      <c r="P91" s="15">
        <v>62539.1</v>
      </c>
      <c r="Q91" s="15"/>
      <c r="R91" s="15"/>
      <c r="S91" s="15">
        <v>62539.1</v>
      </c>
      <c r="T91" s="12" t="s">
        <v>198</v>
      </c>
      <c r="U91" s="11" t="s">
        <v>75</v>
      </c>
      <c r="V91" s="11">
        <v>117950</v>
      </c>
      <c r="W91" s="11"/>
      <c r="X91" s="11"/>
      <c r="Y91" s="11">
        <v>117950</v>
      </c>
      <c r="Z91" s="11">
        <v>62539.1</v>
      </c>
      <c r="AA91" s="11"/>
      <c r="AB91" s="11"/>
      <c r="AC91" s="11">
        <v>62539.1</v>
      </c>
      <c r="AD91" s="11" t="s">
        <v>104</v>
      </c>
      <c r="AE91" s="11"/>
      <c r="AF91" s="11"/>
    </row>
    <row r="92" spans="1:32" ht="47.25" customHeight="1">
      <c r="A92" s="41"/>
      <c r="B92" s="40"/>
      <c r="C92" s="15"/>
      <c r="D92" s="11"/>
      <c r="E92" s="31"/>
      <c r="F92" s="31"/>
      <c r="G92" s="15"/>
      <c r="H92" s="31"/>
      <c r="I92" s="31"/>
      <c r="J92" s="11"/>
      <c r="K92" s="12" t="s">
        <v>199</v>
      </c>
      <c r="L92" s="15">
        <v>5000</v>
      </c>
      <c r="M92" s="15"/>
      <c r="N92" s="15"/>
      <c r="O92" s="15">
        <v>5000</v>
      </c>
      <c r="P92" s="15">
        <v>0</v>
      </c>
      <c r="Q92" s="15"/>
      <c r="R92" s="15"/>
      <c r="S92" s="15"/>
      <c r="T92" s="12" t="s">
        <v>74</v>
      </c>
      <c r="U92" s="11" t="s">
        <v>75</v>
      </c>
      <c r="V92" s="11">
        <v>5000</v>
      </c>
      <c r="W92" s="11"/>
      <c r="X92" s="11"/>
      <c r="Y92" s="11">
        <v>5000</v>
      </c>
      <c r="Z92" s="11">
        <v>0</v>
      </c>
      <c r="AA92" s="11"/>
      <c r="AB92" s="11"/>
      <c r="AC92" s="11"/>
      <c r="AD92" s="11" t="s">
        <v>104</v>
      </c>
      <c r="AE92" s="11"/>
      <c r="AF92" s="11"/>
    </row>
    <row r="93" spans="1:32" ht="47.25" customHeight="1">
      <c r="A93" s="41"/>
      <c r="B93" s="57" t="s">
        <v>200</v>
      </c>
      <c r="C93" s="58">
        <f>SUM(C15:C92)</f>
        <v>1038225602.72</v>
      </c>
      <c r="D93" s="11"/>
      <c r="E93" s="31"/>
      <c r="F93" s="31"/>
      <c r="G93" s="15"/>
      <c r="H93" s="31"/>
      <c r="I93" s="31"/>
      <c r="J93" s="11"/>
      <c r="K93" s="12"/>
      <c r="L93" s="15"/>
      <c r="M93" s="15"/>
      <c r="N93" s="15"/>
      <c r="O93" s="15"/>
      <c r="P93" s="15"/>
      <c r="Q93" s="15"/>
      <c r="R93" s="15"/>
      <c r="S93" s="15"/>
      <c r="T93" s="12"/>
      <c r="U93" s="11"/>
      <c r="V93" s="11"/>
      <c r="W93" s="11"/>
      <c r="X93" s="11"/>
      <c r="Y93" s="11"/>
      <c r="Z93" s="11"/>
      <c r="AA93" s="11"/>
      <c r="AB93" s="11"/>
      <c r="AC93" s="11"/>
      <c r="AD93" s="11"/>
      <c r="AE93" s="11"/>
      <c r="AF93" s="11"/>
    </row>
    <row r="94" spans="1:32" ht="47.25" customHeight="1">
      <c r="A94" s="41" t="s">
        <v>201</v>
      </c>
      <c r="B94" s="41" t="s">
        <v>202</v>
      </c>
      <c r="C94" s="41">
        <v>833715.67</v>
      </c>
      <c r="D94" s="41">
        <v>0</v>
      </c>
      <c r="E94" s="41">
        <v>473049.44</v>
      </c>
      <c r="F94" s="41">
        <v>360666.23</v>
      </c>
      <c r="G94" s="41">
        <v>666859.48</v>
      </c>
      <c r="H94" s="41">
        <v>0</v>
      </c>
      <c r="I94" s="41">
        <v>442807.76</v>
      </c>
      <c r="J94" s="41">
        <v>224051.72</v>
      </c>
      <c r="K94" s="41" t="s">
        <v>203</v>
      </c>
      <c r="L94" s="41">
        <v>82202</v>
      </c>
      <c r="M94" s="41"/>
      <c r="N94" s="41"/>
      <c r="O94" s="41">
        <v>82202</v>
      </c>
      <c r="P94" s="41">
        <v>18574</v>
      </c>
      <c r="Q94" s="41"/>
      <c r="R94" s="41"/>
      <c r="S94" s="41">
        <v>18574</v>
      </c>
      <c r="T94" s="41" t="s">
        <v>74</v>
      </c>
      <c r="U94" s="41" t="s">
        <v>75</v>
      </c>
      <c r="V94" s="41">
        <v>82202</v>
      </c>
      <c r="W94" s="41"/>
      <c r="X94" s="41"/>
      <c r="Y94" s="41">
        <v>82202</v>
      </c>
      <c r="Z94" s="41">
        <v>18574</v>
      </c>
      <c r="AA94" s="41"/>
      <c r="AB94" s="41"/>
      <c r="AC94" s="41">
        <v>18574</v>
      </c>
      <c r="AD94" s="41" t="s">
        <v>104</v>
      </c>
      <c r="AE94" s="41"/>
      <c r="AF94" s="41"/>
    </row>
    <row r="95" spans="1:32" ht="47.25" customHeight="1">
      <c r="A95" s="41">
        <v>1</v>
      </c>
      <c r="B95" s="40" t="s">
        <v>204</v>
      </c>
      <c r="C95" s="31">
        <f aca="true" t="shared" si="29" ref="C95:C104">D95+E95+F95</f>
        <v>60000</v>
      </c>
      <c r="D95" s="31"/>
      <c r="E95" s="31">
        <v>50000</v>
      </c>
      <c r="F95" s="31">
        <v>10000</v>
      </c>
      <c r="G95" s="31">
        <f aca="true" t="shared" si="30" ref="G95:G104">H95+I95+J95</f>
        <v>0</v>
      </c>
      <c r="H95" s="31"/>
      <c r="I95" s="31"/>
      <c r="J95" s="31"/>
      <c r="K95" s="12" t="s">
        <v>205</v>
      </c>
      <c r="L95" s="11">
        <v>62500</v>
      </c>
      <c r="M95" s="31">
        <f aca="true" t="shared" si="31" ref="M95:M104">D95</f>
        <v>0</v>
      </c>
      <c r="N95" s="31">
        <f aca="true" t="shared" si="32" ref="N95:N97">E95</f>
        <v>50000</v>
      </c>
      <c r="O95" s="31">
        <v>62500</v>
      </c>
      <c r="P95" s="12">
        <v>39636</v>
      </c>
      <c r="Q95" s="15">
        <f aca="true" t="shared" si="33" ref="Q95:Q104">H95</f>
        <v>0</v>
      </c>
      <c r="R95" s="15">
        <f aca="true" t="shared" si="34" ref="R95:R97">I95</f>
        <v>0</v>
      </c>
      <c r="S95" s="15">
        <v>39636</v>
      </c>
      <c r="T95" s="12" t="s">
        <v>206</v>
      </c>
      <c r="U95" s="11" t="s">
        <v>75</v>
      </c>
      <c r="V95" s="11">
        <v>62500</v>
      </c>
      <c r="W95" s="11"/>
      <c r="X95" s="11"/>
      <c r="Y95" s="11">
        <v>62500</v>
      </c>
      <c r="Z95" s="11">
        <v>39636</v>
      </c>
      <c r="AA95" s="11"/>
      <c r="AB95" s="11"/>
      <c r="AC95" s="11">
        <v>39636</v>
      </c>
      <c r="AD95" s="11" t="s">
        <v>104</v>
      </c>
      <c r="AE95" s="11"/>
      <c r="AF95" s="11"/>
    </row>
    <row r="96" spans="1:32" ht="47.25" customHeight="1">
      <c r="A96" s="41">
        <v>2</v>
      </c>
      <c r="B96" s="28" t="s">
        <v>207</v>
      </c>
      <c r="C96" s="31">
        <f t="shared" si="29"/>
        <v>30000</v>
      </c>
      <c r="D96" s="31"/>
      <c r="E96" s="31"/>
      <c r="F96" s="31">
        <v>30000</v>
      </c>
      <c r="G96" s="31">
        <f t="shared" si="30"/>
        <v>0</v>
      </c>
      <c r="H96" s="31"/>
      <c r="I96" s="31"/>
      <c r="J96" s="31"/>
      <c r="K96" s="12" t="s">
        <v>208</v>
      </c>
      <c r="L96" s="11">
        <v>9500</v>
      </c>
      <c r="M96" s="31">
        <f t="shared" si="31"/>
        <v>0</v>
      </c>
      <c r="N96" s="31">
        <f t="shared" si="32"/>
        <v>0</v>
      </c>
      <c r="O96" s="31">
        <v>9500</v>
      </c>
      <c r="P96" s="12">
        <v>3184</v>
      </c>
      <c r="Q96" s="15">
        <f t="shared" si="33"/>
        <v>0</v>
      </c>
      <c r="R96" s="15">
        <f t="shared" si="34"/>
        <v>0</v>
      </c>
      <c r="S96" s="15">
        <v>3184</v>
      </c>
      <c r="T96" s="12" t="s">
        <v>74</v>
      </c>
      <c r="U96" s="11" t="s">
        <v>75</v>
      </c>
      <c r="V96" s="11">
        <v>9500</v>
      </c>
      <c r="W96" s="11"/>
      <c r="X96" s="11"/>
      <c r="Y96" s="11">
        <v>9500</v>
      </c>
      <c r="Z96" s="11">
        <v>3184</v>
      </c>
      <c r="AA96" s="11"/>
      <c r="AB96" s="11"/>
      <c r="AC96" s="11">
        <v>3184</v>
      </c>
      <c r="AD96" s="11" t="s">
        <v>104</v>
      </c>
      <c r="AE96" s="11"/>
      <c r="AF96" s="11"/>
    </row>
    <row r="97" spans="1:32" ht="47.25" customHeight="1">
      <c r="A97" s="41">
        <v>3</v>
      </c>
      <c r="B97" s="28" t="s">
        <v>209</v>
      </c>
      <c r="C97" s="31">
        <f t="shared" si="29"/>
        <v>0</v>
      </c>
      <c r="D97" s="31"/>
      <c r="E97" s="31"/>
      <c r="F97" s="31"/>
      <c r="G97" s="31">
        <f t="shared" si="30"/>
        <v>0</v>
      </c>
      <c r="H97" s="31"/>
      <c r="I97" s="31"/>
      <c r="J97" s="31"/>
      <c r="K97" s="12" t="s">
        <v>210</v>
      </c>
      <c r="L97" s="11">
        <v>137964.23</v>
      </c>
      <c r="M97" s="31">
        <f t="shared" si="31"/>
        <v>0</v>
      </c>
      <c r="N97" s="31">
        <f t="shared" si="32"/>
        <v>0</v>
      </c>
      <c r="O97" s="31">
        <v>137964.23</v>
      </c>
      <c r="P97" s="12">
        <v>107246.18</v>
      </c>
      <c r="Q97" s="15">
        <f t="shared" si="33"/>
        <v>0</v>
      </c>
      <c r="R97" s="15">
        <f t="shared" si="34"/>
        <v>0</v>
      </c>
      <c r="S97" s="15">
        <v>107246.18</v>
      </c>
      <c r="T97" s="12" t="s">
        <v>211</v>
      </c>
      <c r="U97" s="11" t="s">
        <v>75</v>
      </c>
      <c r="V97" s="11">
        <v>137964.23</v>
      </c>
      <c r="W97" s="11"/>
      <c r="X97" s="11"/>
      <c r="Y97" s="11">
        <v>137964.23</v>
      </c>
      <c r="Z97" s="11">
        <v>107246.18</v>
      </c>
      <c r="AA97" s="11"/>
      <c r="AB97" s="11"/>
      <c r="AC97" s="11">
        <v>107246.18</v>
      </c>
      <c r="AD97" s="11" t="s">
        <v>104</v>
      </c>
      <c r="AE97" s="11"/>
      <c r="AF97" s="11"/>
    </row>
    <row r="98" spans="1:32" ht="47.25" customHeight="1">
      <c r="A98" s="41">
        <v>4</v>
      </c>
      <c r="B98" s="28" t="s">
        <v>212</v>
      </c>
      <c r="C98" s="31">
        <f t="shared" si="29"/>
        <v>5145647.36</v>
      </c>
      <c r="D98" s="31"/>
      <c r="E98" s="31">
        <v>3841300</v>
      </c>
      <c r="F98" s="31">
        <v>1304347.36</v>
      </c>
      <c r="G98" s="31">
        <f t="shared" si="30"/>
        <v>4370447.36</v>
      </c>
      <c r="H98" s="31"/>
      <c r="I98" s="31">
        <v>3123642.43</v>
      </c>
      <c r="J98" s="31">
        <v>1246804.93</v>
      </c>
      <c r="K98" s="12" t="s">
        <v>213</v>
      </c>
      <c r="L98" s="11">
        <v>539549.44</v>
      </c>
      <c r="M98" s="31">
        <f t="shared" si="31"/>
        <v>0</v>
      </c>
      <c r="N98" s="31">
        <v>473049.44</v>
      </c>
      <c r="O98" s="31">
        <v>66500</v>
      </c>
      <c r="P98" s="12">
        <v>498219.3</v>
      </c>
      <c r="Q98" s="15">
        <f t="shared" si="33"/>
        <v>0</v>
      </c>
      <c r="R98" s="15">
        <v>442807.76</v>
      </c>
      <c r="S98" s="15">
        <v>55411.54</v>
      </c>
      <c r="T98" s="12" t="s">
        <v>214</v>
      </c>
      <c r="U98" s="11" t="s">
        <v>215</v>
      </c>
      <c r="V98" s="31">
        <v>539549.44</v>
      </c>
      <c r="W98" s="31"/>
      <c r="X98" s="31">
        <v>473049.44</v>
      </c>
      <c r="Y98" s="31">
        <v>66500</v>
      </c>
      <c r="Z98" s="11">
        <v>498219.3</v>
      </c>
      <c r="AA98" s="11"/>
      <c r="AB98" s="11">
        <v>442807.76</v>
      </c>
      <c r="AC98" s="11">
        <v>55411.54</v>
      </c>
      <c r="AD98" s="11" t="s">
        <v>104</v>
      </c>
      <c r="AE98" s="11"/>
      <c r="AF98" s="11"/>
    </row>
    <row r="99" spans="1:32" ht="47.25" customHeight="1">
      <c r="A99" s="41">
        <v>5</v>
      </c>
      <c r="B99" s="28" t="s">
        <v>216</v>
      </c>
      <c r="C99" s="31">
        <f t="shared" si="29"/>
        <v>4510600</v>
      </c>
      <c r="D99" s="31"/>
      <c r="E99" s="31"/>
      <c r="F99" s="31">
        <v>4510600</v>
      </c>
      <c r="G99" s="31">
        <f t="shared" si="30"/>
        <v>2226168.12</v>
      </c>
      <c r="H99" s="31"/>
      <c r="I99" s="31"/>
      <c r="J99" s="31">
        <v>2226168.12</v>
      </c>
      <c r="K99" s="12" t="s">
        <v>213</v>
      </c>
      <c r="L99" s="31">
        <v>2000</v>
      </c>
      <c r="M99" s="31">
        <f t="shared" si="31"/>
        <v>0</v>
      </c>
      <c r="N99" s="31">
        <f aca="true" t="shared" si="35" ref="N99:N104">E99</f>
        <v>0</v>
      </c>
      <c r="O99" s="31">
        <v>2000</v>
      </c>
      <c r="P99" s="12">
        <v>0</v>
      </c>
      <c r="Q99" s="15">
        <f t="shared" si="33"/>
        <v>0</v>
      </c>
      <c r="R99" s="15">
        <f aca="true" t="shared" si="36" ref="R99:R104">I99</f>
        <v>0</v>
      </c>
      <c r="S99" s="15">
        <f aca="true" t="shared" si="37" ref="S99:S104">J99</f>
        <v>2226168.12</v>
      </c>
      <c r="T99" s="12" t="s">
        <v>74</v>
      </c>
      <c r="U99" s="11" t="s">
        <v>75</v>
      </c>
      <c r="V99" s="31">
        <v>2000</v>
      </c>
      <c r="W99" s="11"/>
      <c r="X99" s="11"/>
      <c r="Y99" s="31">
        <v>2000</v>
      </c>
      <c r="Z99" s="31">
        <v>0</v>
      </c>
      <c r="AA99" s="31"/>
      <c r="AB99" s="31"/>
      <c r="AC99" s="31"/>
      <c r="AD99" s="11" t="s">
        <v>104</v>
      </c>
      <c r="AE99" s="11"/>
      <c r="AF99" s="11"/>
    </row>
    <row r="100" spans="1:32" ht="47.25" customHeight="1">
      <c r="A100" s="41">
        <v>6</v>
      </c>
      <c r="B100" s="28" t="s">
        <v>217</v>
      </c>
      <c r="C100" s="31">
        <f t="shared" si="29"/>
        <v>0</v>
      </c>
      <c r="D100" s="31"/>
      <c r="E100" s="31"/>
      <c r="F100" s="31"/>
      <c r="G100" s="31">
        <f t="shared" si="30"/>
        <v>0</v>
      </c>
      <c r="H100" s="31"/>
      <c r="I100" s="31"/>
      <c r="J100" s="31"/>
      <c r="K100" s="12"/>
      <c r="L100" s="11">
        <f aca="true" t="shared" si="38" ref="L100:L104">M100+N100+O100</f>
        <v>0</v>
      </c>
      <c r="M100" s="31">
        <f t="shared" si="31"/>
        <v>0</v>
      </c>
      <c r="N100" s="31">
        <f t="shared" si="35"/>
        <v>0</v>
      </c>
      <c r="O100" s="31">
        <f aca="true" t="shared" si="39" ref="O100:O104">F100</f>
        <v>0</v>
      </c>
      <c r="P100" s="12">
        <f aca="true" t="shared" si="40" ref="P100:P104">Q100+R100+S100</f>
        <v>0</v>
      </c>
      <c r="Q100" s="15">
        <f t="shared" si="33"/>
        <v>0</v>
      </c>
      <c r="R100" s="15">
        <f t="shared" si="36"/>
        <v>0</v>
      </c>
      <c r="S100" s="15">
        <f t="shared" si="37"/>
        <v>0</v>
      </c>
      <c r="T100" s="12"/>
      <c r="U100" s="11"/>
      <c r="V100" s="11"/>
      <c r="W100" s="11"/>
      <c r="X100" s="11"/>
      <c r="Y100" s="11"/>
      <c r="Z100" s="11"/>
      <c r="AA100" s="11"/>
      <c r="AB100" s="11"/>
      <c r="AC100" s="11"/>
      <c r="AD100" s="11"/>
      <c r="AE100" s="11"/>
      <c r="AF100" s="11"/>
    </row>
    <row r="101" spans="1:32" ht="47.25" customHeight="1">
      <c r="A101" s="41">
        <v>7</v>
      </c>
      <c r="B101" s="28" t="s">
        <v>218</v>
      </c>
      <c r="C101" s="31">
        <f t="shared" si="29"/>
        <v>0</v>
      </c>
      <c r="D101" s="31"/>
      <c r="E101" s="31"/>
      <c r="F101" s="31"/>
      <c r="G101" s="31">
        <f t="shared" si="30"/>
        <v>0</v>
      </c>
      <c r="H101" s="31"/>
      <c r="I101" s="31"/>
      <c r="J101" s="31"/>
      <c r="K101" s="12"/>
      <c r="L101" s="11">
        <f t="shared" si="38"/>
        <v>0</v>
      </c>
      <c r="M101" s="31">
        <f t="shared" si="31"/>
        <v>0</v>
      </c>
      <c r="N101" s="31">
        <f t="shared" si="35"/>
        <v>0</v>
      </c>
      <c r="O101" s="31">
        <f t="shared" si="39"/>
        <v>0</v>
      </c>
      <c r="P101" s="12">
        <f t="shared" si="40"/>
        <v>0</v>
      </c>
      <c r="Q101" s="15">
        <f t="shared" si="33"/>
        <v>0</v>
      </c>
      <c r="R101" s="15">
        <f t="shared" si="36"/>
        <v>0</v>
      </c>
      <c r="S101" s="15">
        <f t="shared" si="37"/>
        <v>0</v>
      </c>
      <c r="T101" s="12"/>
      <c r="U101" s="11"/>
      <c r="V101" s="11"/>
      <c r="W101" s="11"/>
      <c r="X101" s="11"/>
      <c r="Y101" s="11"/>
      <c r="Z101" s="11"/>
      <c r="AA101" s="11"/>
      <c r="AB101" s="11"/>
      <c r="AC101" s="11"/>
      <c r="AD101" s="11"/>
      <c r="AE101" s="11"/>
      <c r="AF101" s="11"/>
    </row>
    <row r="102" spans="1:32" ht="47.25" customHeight="1">
      <c r="A102" s="41">
        <v>8</v>
      </c>
      <c r="B102" s="28" t="s">
        <v>219</v>
      </c>
      <c r="C102" s="31">
        <f t="shared" si="29"/>
        <v>20059107.05</v>
      </c>
      <c r="D102" s="31">
        <v>7506721.23</v>
      </c>
      <c r="E102" s="31">
        <v>11157786.56</v>
      </c>
      <c r="F102" s="31">
        <v>1394599.26</v>
      </c>
      <c r="G102" s="31">
        <f t="shared" si="30"/>
        <v>6662293.459999999</v>
      </c>
      <c r="H102" s="31">
        <v>6396799.6</v>
      </c>
      <c r="I102" s="31">
        <v>134946.93</v>
      </c>
      <c r="J102" s="31">
        <v>130546.93</v>
      </c>
      <c r="K102" s="12"/>
      <c r="L102" s="31">
        <f t="shared" si="38"/>
        <v>20059107.05</v>
      </c>
      <c r="M102" s="31">
        <f t="shared" si="31"/>
        <v>7506721.23</v>
      </c>
      <c r="N102" s="31">
        <f t="shared" si="35"/>
        <v>11157786.56</v>
      </c>
      <c r="O102" s="31">
        <f t="shared" si="39"/>
        <v>1394599.26</v>
      </c>
      <c r="P102" s="12">
        <f t="shared" si="40"/>
        <v>6662293.459999999</v>
      </c>
      <c r="Q102" s="15">
        <f t="shared" si="33"/>
        <v>6396799.6</v>
      </c>
      <c r="R102" s="15">
        <f t="shared" si="36"/>
        <v>134946.93</v>
      </c>
      <c r="S102" s="15">
        <f t="shared" si="37"/>
        <v>130546.93</v>
      </c>
      <c r="T102" s="12"/>
      <c r="U102" s="11"/>
      <c r="V102" s="11"/>
      <c r="W102" s="11"/>
      <c r="X102" s="11"/>
      <c r="Y102" s="11"/>
      <c r="Z102" s="11"/>
      <c r="AA102" s="11"/>
      <c r="AB102" s="11"/>
      <c r="AC102" s="11"/>
      <c r="AD102" s="11"/>
      <c r="AE102" s="11"/>
      <c r="AF102" s="11"/>
    </row>
    <row r="103" spans="1:32" ht="47.25" customHeight="1">
      <c r="A103" s="41">
        <v>9</v>
      </c>
      <c r="B103" s="28" t="s">
        <v>220</v>
      </c>
      <c r="C103" s="31">
        <f t="shared" si="29"/>
        <v>0</v>
      </c>
      <c r="D103" s="31"/>
      <c r="E103" s="31"/>
      <c r="F103" s="31"/>
      <c r="G103" s="31">
        <f t="shared" si="30"/>
        <v>0</v>
      </c>
      <c r="H103" s="31"/>
      <c r="I103" s="31"/>
      <c r="J103" s="31"/>
      <c r="K103" s="12"/>
      <c r="L103" s="11">
        <f t="shared" si="38"/>
        <v>0</v>
      </c>
      <c r="M103" s="31">
        <f t="shared" si="31"/>
        <v>0</v>
      </c>
      <c r="N103" s="31">
        <f t="shared" si="35"/>
        <v>0</v>
      </c>
      <c r="O103" s="31">
        <f t="shared" si="39"/>
        <v>0</v>
      </c>
      <c r="P103" s="12">
        <f t="shared" si="40"/>
        <v>0</v>
      </c>
      <c r="Q103" s="15">
        <f t="shared" si="33"/>
        <v>0</v>
      </c>
      <c r="R103" s="15">
        <f t="shared" si="36"/>
        <v>0</v>
      </c>
      <c r="S103" s="15">
        <f t="shared" si="37"/>
        <v>0</v>
      </c>
      <c r="T103" s="12"/>
      <c r="U103" s="11"/>
      <c r="V103" s="11"/>
      <c r="W103" s="11"/>
      <c r="X103" s="11"/>
      <c r="Y103" s="11"/>
      <c r="Z103" s="11"/>
      <c r="AA103" s="11"/>
      <c r="AB103" s="11"/>
      <c r="AC103" s="11"/>
      <c r="AD103" s="11"/>
      <c r="AE103" s="11"/>
      <c r="AF103" s="11"/>
    </row>
    <row r="104" spans="1:32" ht="47.25" customHeight="1">
      <c r="A104" s="41">
        <v>10</v>
      </c>
      <c r="B104" s="28" t="s">
        <v>221</v>
      </c>
      <c r="C104" s="31">
        <f t="shared" si="29"/>
        <v>5000</v>
      </c>
      <c r="D104" s="31"/>
      <c r="E104" s="31"/>
      <c r="F104" s="31">
        <v>5000</v>
      </c>
      <c r="G104" s="31">
        <f t="shared" si="30"/>
        <v>0</v>
      </c>
      <c r="H104" s="31"/>
      <c r="I104" s="31"/>
      <c r="J104" s="31"/>
      <c r="K104" s="12"/>
      <c r="L104" s="11">
        <f t="shared" si="38"/>
        <v>5000</v>
      </c>
      <c r="M104" s="31">
        <f t="shared" si="31"/>
        <v>0</v>
      </c>
      <c r="N104" s="31">
        <f t="shared" si="35"/>
        <v>0</v>
      </c>
      <c r="O104" s="31">
        <f t="shared" si="39"/>
        <v>5000</v>
      </c>
      <c r="P104" s="12">
        <f t="shared" si="40"/>
        <v>0</v>
      </c>
      <c r="Q104" s="15">
        <f t="shared" si="33"/>
        <v>0</v>
      </c>
      <c r="R104" s="15">
        <f t="shared" si="36"/>
        <v>0</v>
      </c>
      <c r="S104" s="15">
        <f t="shared" si="37"/>
        <v>0</v>
      </c>
      <c r="T104" s="12"/>
      <c r="U104" s="11"/>
      <c r="V104" s="11"/>
      <c r="W104" s="11"/>
      <c r="X104" s="11"/>
      <c r="Y104" s="11"/>
      <c r="Z104" s="11"/>
      <c r="AA104" s="11"/>
      <c r="AB104" s="11"/>
      <c r="AC104" s="11"/>
      <c r="AD104" s="11"/>
      <c r="AE104" s="11"/>
      <c r="AF104" s="11"/>
    </row>
    <row r="105" spans="1:32" ht="61.5" customHeight="1">
      <c r="A105" s="41">
        <v>11</v>
      </c>
      <c r="B105" s="28" t="s">
        <v>222</v>
      </c>
      <c r="C105" s="11">
        <v>312000</v>
      </c>
      <c r="D105" s="11">
        <v>0</v>
      </c>
      <c r="E105" s="31">
        <v>0</v>
      </c>
      <c r="F105" s="31">
        <v>312000</v>
      </c>
      <c r="G105" s="31">
        <v>172728.9</v>
      </c>
      <c r="H105" s="31">
        <v>0</v>
      </c>
      <c r="I105" s="31">
        <v>0</v>
      </c>
      <c r="J105" s="11">
        <v>172728.9</v>
      </c>
      <c r="K105" s="59" t="s">
        <v>223</v>
      </c>
      <c r="L105" s="11">
        <v>312000</v>
      </c>
      <c r="M105" s="11">
        <v>0</v>
      </c>
      <c r="N105" s="31">
        <v>0</v>
      </c>
      <c r="O105" s="31">
        <v>312000</v>
      </c>
      <c r="P105" s="31">
        <v>172728.9</v>
      </c>
      <c r="Q105" s="31">
        <v>0</v>
      </c>
      <c r="R105" s="31">
        <v>0</v>
      </c>
      <c r="S105" s="11">
        <v>172728.9</v>
      </c>
      <c r="T105" s="12"/>
      <c r="U105" s="11"/>
      <c r="V105" s="11">
        <v>312000</v>
      </c>
      <c r="W105" s="11">
        <v>0</v>
      </c>
      <c r="X105" s="31">
        <v>0</v>
      </c>
      <c r="Y105" s="31">
        <v>312000</v>
      </c>
      <c r="Z105" s="31">
        <v>172728.9</v>
      </c>
      <c r="AA105" s="31">
        <v>0</v>
      </c>
      <c r="AB105" s="31">
        <v>0</v>
      </c>
      <c r="AC105" s="11">
        <v>172728.9</v>
      </c>
      <c r="AD105" s="11" t="s">
        <v>224</v>
      </c>
      <c r="AE105" s="12" t="s">
        <v>225</v>
      </c>
      <c r="AF105" s="33" t="s">
        <v>226</v>
      </c>
    </row>
    <row r="106" spans="1:32" ht="231" customHeight="1">
      <c r="A106" s="41">
        <v>12</v>
      </c>
      <c r="B106" s="28" t="s">
        <v>227</v>
      </c>
      <c r="C106" s="11">
        <v>33065520.41</v>
      </c>
      <c r="D106" s="11">
        <v>0</v>
      </c>
      <c r="E106" s="31">
        <v>0</v>
      </c>
      <c r="F106" s="11">
        <v>33065520.41</v>
      </c>
      <c r="G106" s="31">
        <v>17486964.59</v>
      </c>
      <c r="H106" s="31"/>
      <c r="I106" s="31"/>
      <c r="J106" s="31">
        <v>17486964.59</v>
      </c>
      <c r="K106" s="12" t="s">
        <v>228</v>
      </c>
      <c r="L106" s="11">
        <v>33065520.41</v>
      </c>
      <c r="M106" s="11"/>
      <c r="N106" s="12"/>
      <c r="O106" s="12"/>
      <c r="P106" s="31">
        <v>17486964.59</v>
      </c>
      <c r="Q106" s="12"/>
      <c r="R106" s="12"/>
      <c r="S106" s="31">
        <v>17486964.59</v>
      </c>
      <c r="T106" s="12" t="s">
        <v>229</v>
      </c>
      <c r="U106" s="11"/>
      <c r="V106" s="11">
        <v>33065520.41</v>
      </c>
      <c r="W106" s="11"/>
      <c r="X106" s="11"/>
      <c r="Y106" s="31">
        <v>17486964.59</v>
      </c>
      <c r="Z106" s="31">
        <v>17486964.59</v>
      </c>
      <c r="AA106" s="11"/>
      <c r="AB106" s="11"/>
      <c r="AC106" s="31">
        <v>17486964.59</v>
      </c>
      <c r="AD106" s="11" t="s">
        <v>23</v>
      </c>
      <c r="AE106" s="12" t="s">
        <v>230</v>
      </c>
      <c r="AF106" s="27">
        <v>44925</v>
      </c>
    </row>
    <row r="107" spans="1:32" ht="47.25" customHeight="1">
      <c r="A107" s="41">
        <v>13</v>
      </c>
      <c r="B107" s="28" t="s">
        <v>231</v>
      </c>
      <c r="C107" s="31">
        <f aca="true" t="shared" si="41" ref="C107:C111">D107+E107+F107</f>
        <v>0</v>
      </c>
      <c r="D107" s="31"/>
      <c r="E107" s="31"/>
      <c r="F107" s="31"/>
      <c r="G107" s="31">
        <f aca="true" t="shared" si="42" ref="G107:G111">H107+I107+J107</f>
        <v>0</v>
      </c>
      <c r="H107" s="31"/>
      <c r="I107" s="31"/>
      <c r="J107" s="31"/>
      <c r="K107" s="12"/>
      <c r="L107" s="11">
        <f aca="true" t="shared" si="43" ref="L107:L111">M107+N107+O107</f>
        <v>0</v>
      </c>
      <c r="M107" s="31">
        <f aca="true" t="shared" si="44" ref="M107:M111">D107</f>
        <v>0</v>
      </c>
      <c r="N107" s="31">
        <f aca="true" t="shared" si="45" ref="N107:N111">E107</f>
        <v>0</v>
      </c>
      <c r="O107" s="31">
        <f aca="true" t="shared" si="46" ref="O107:O111">F107</f>
        <v>0</v>
      </c>
      <c r="P107" s="12">
        <f aca="true" t="shared" si="47" ref="P107:P111">Q107+R107+S107</f>
        <v>0</v>
      </c>
      <c r="Q107" s="15">
        <f aca="true" t="shared" si="48" ref="Q107:Q111">H107</f>
        <v>0</v>
      </c>
      <c r="R107" s="15">
        <f aca="true" t="shared" si="49" ref="R107:R111">I107</f>
        <v>0</v>
      </c>
      <c r="S107" s="15">
        <f aca="true" t="shared" si="50" ref="S107:S111">J107</f>
        <v>0</v>
      </c>
      <c r="T107" s="12"/>
      <c r="U107" s="11"/>
      <c r="V107" s="11"/>
      <c r="W107" s="11"/>
      <c r="X107" s="11"/>
      <c r="Y107" s="11"/>
      <c r="Z107" s="11"/>
      <c r="AA107" s="11"/>
      <c r="AB107" s="11"/>
      <c r="AC107" s="11"/>
      <c r="AD107" s="11"/>
      <c r="AE107" s="11"/>
      <c r="AF107" s="11"/>
    </row>
    <row r="108" spans="1:32" ht="47.25" customHeight="1">
      <c r="A108" s="41">
        <v>14</v>
      </c>
      <c r="B108" s="28" t="s">
        <v>232</v>
      </c>
      <c r="C108" s="31">
        <f t="shared" si="41"/>
        <v>1809827.74</v>
      </c>
      <c r="D108" s="31">
        <v>454376.27</v>
      </c>
      <c r="E108" s="31">
        <v>446550.23</v>
      </c>
      <c r="F108" s="31">
        <v>908901.24</v>
      </c>
      <c r="G108" s="31">
        <f t="shared" si="42"/>
        <v>1279712.7</v>
      </c>
      <c r="H108" s="31">
        <v>454376.27</v>
      </c>
      <c r="I108" s="31">
        <v>403251.68</v>
      </c>
      <c r="J108" s="31">
        <v>422084.75</v>
      </c>
      <c r="K108" s="56" t="s">
        <v>233</v>
      </c>
      <c r="L108" s="11">
        <f t="shared" si="43"/>
        <v>1809827.74</v>
      </c>
      <c r="M108" s="31">
        <f t="shared" si="44"/>
        <v>454376.27</v>
      </c>
      <c r="N108" s="31">
        <f t="shared" si="45"/>
        <v>446550.23</v>
      </c>
      <c r="O108" s="31">
        <f t="shared" si="46"/>
        <v>908901.24</v>
      </c>
      <c r="P108" s="12">
        <f t="shared" si="47"/>
        <v>1279712.7</v>
      </c>
      <c r="Q108" s="15">
        <f t="shared" si="48"/>
        <v>454376.27</v>
      </c>
      <c r="R108" s="15">
        <f t="shared" si="49"/>
        <v>403251.68</v>
      </c>
      <c r="S108" s="15">
        <f t="shared" si="50"/>
        <v>422084.75</v>
      </c>
      <c r="T108" s="12"/>
      <c r="U108" s="11"/>
      <c r="V108" s="11"/>
      <c r="W108" s="11"/>
      <c r="X108" s="11"/>
      <c r="Y108" s="11"/>
      <c r="Z108" s="11"/>
      <c r="AA108" s="11"/>
      <c r="AB108" s="11"/>
      <c r="AC108" s="11"/>
      <c r="AD108" s="11"/>
      <c r="AE108" s="11"/>
      <c r="AF108" s="11"/>
    </row>
    <row r="109" spans="1:32" ht="132.75" customHeight="1">
      <c r="A109" s="41">
        <v>15</v>
      </c>
      <c r="B109" s="28" t="s">
        <v>234</v>
      </c>
      <c r="C109" s="31">
        <f t="shared" si="41"/>
        <v>51330</v>
      </c>
      <c r="D109" s="31"/>
      <c r="E109" s="31"/>
      <c r="F109" s="31">
        <v>51330</v>
      </c>
      <c r="G109" s="31">
        <f t="shared" si="42"/>
        <v>28482.05</v>
      </c>
      <c r="H109" s="31"/>
      <c r="I109" s="31"/>
      <c r="J109" s="31">
        <v>28482.05</v>
      </c>
      <c r="K109" s="26" t="s">
        <v>235</v>
      </c>
      <c r="L109" s="11">
        <f t="shared" si="43"/>
        <v>51330</v>
      </c>
      <c r="M109" s="31">
        <f t="shared" si="44"/>
        <v>0</v>
      </c>
      <c r="N109" s="31">
        <f t="shared" si="45"/>
        <v>0</v>
      </c>
      <c r="O109" s="31">
        <f t="shared" si="46"/>
        <v>51330</v>
      </c>
      <c r="P109" s="12">
        <f t="shared" si="47"/>
        <v>28482.05</v>
      </c>
      <c r="Q109" s="15">
        <f t="shared" si="48"/>
        <v>0</v>
      </c>
      <c r="R109" s="15">
        <f t="shared" si="49"/>
        <v>0</v>
      </c>
      <c r="S109" s="15">
        <f t="shared" si="50"/>
        <v>28482.05</v>
      </c>
      <c r="T109" s="12"/>
      <c r="U109" s="11"/>
      <c r="V109" s="11"/>
      <c r="W109" s="11"/>
      <c r="X109" s="11"/>
      <c r="Y109" s="11"/>
      <c r="Z109" s="11"/>
      <c r="AA109" s="11"/>
      <c r="AB109" s="11"/>
      <c r="AC109" s="11"/>
      <c r="AD109" s="11"/>
      <c r="AE109" s="11"/>
      <c r="AF109" s="11"/>
    </row>
    <row r="110" spans="1:32" ht="47.25" customHeight="1">
      <c r="A110" s="41">
        <v>16</v>
      </c>
      <c r="B110" s="60" t="s">
        <v>236</v>
      </c>
      <c r="C110" s="31">
        <f t="shared" si="41"/>
        <v>50842315.74</v>
      </c>
      <c r="D110" s="31">
        <v>42140000</v>
      </c>
      <c r="E110" s="31">
        <v>3608227.32</v>
      </c>
      <c r="F110" s="31">
        <v>5094088.42</v>
      </c>
      <c r="G110" s="31">
        <f t="shared" si="42"/>
        <v>30639088.669999998</v>
      </c>
      <c r="H110" s="31">
        <v>21870900.09</v>
      </c>
      <c r="I110" s="31">
        <v>4740262.38</v>
      </c>
      <c r="J110" s="31">
        <v>4027926.2</v>
      </c>
      <c r="K110" s="12"/>
      <c r="L110" s="31">
        <f t="shared" si="43"/>
        <v>50842315.74</v>
      </c>
      <c r="M110" s="31">
        <f t="shared" si="44"/>
        <v>42140000</v>
      </c>
      <c r="N110" s="31">
        <f t="shared" si="45"/>
        <v>3608227.32</v>
      </c>
      <c r="O110" s="31">
        <f t="shared" si="46"/>
        <v>5094088.42</v>
      </c>
      <c r="P110" s="15">
        <f t="shared" si="47"/>
        <v>30639088.669999998</v>
      </c>
      <c r="Q110" s="15">
        <f t="shared" si="48"/>
        <v>21870900.09</v>
      </c>
      <c r="R110" s="15">
        <f t="shared" si="49"/>
        <v>4740262.38</v>
      </c>
      <c r="S110" s="15">
        <f t="shared" si="50"/>
        <v>4027926.2</v>
      </c>
      <c r="T110" s="12"/>
      <c r="U110" s="11"/>
      <c r="V110" s="11"/>
      <c r="W110" s="11"/>
      <c r="X110" s="11"/>
      <c r="Y110" s="11"/>
      <c r="Z110" s="11"/>
      <c r="AA110" s="11"/>
      <c r="AB110" s="11"/>
      <c r="AC110" s="11"/>
      <c r="AD110" s="11"/>
      <c r="AE110" s="11"/>
      <c r="AF110" s="11"/>
    </row>
    <row r="111" spans="1:32" ht="45.75" customHeight="1">
      <c r="A111" s="61">
        <v>17</v>
      </c>
      <c r="B111" s="62" t="s">
        <v>237</v>
      </c>
      <c r="C111" s="31">
        <f t="shared" si="41"/>
        <v>0</v>
      </c>
      <c r="D111" s="63"/>
      <c r="E111" s="64"/>
      <c r="F111" s="64"/>
      <c r="G111" s="31">
        <f t="shared" si="42"/>
        <v>0</v>
      </c>
      <c r="H111" s="64"/>
      <c r="I111" s="64"/>
      <c r="J111" s="64"/>
      <c r="K111" s="65"/>
      <c r="L111" s="11">
        <f t="shared" si="43"/>
        <v>0</v>
      </c>
      <c r="M111" s="31">
        <f t="shared" si="44"/>
        <v>0</v>
      </c>
      <c r="N111" s="31">
        <f t="shared" si="45"/>
        <v>0</v>
      </c>
      <c r="O111" s="31">
        <f t="shared" si="46"/>
        <v>0</v>
      </c>
      <c r="P111" s="12">
        <f t="shared" si="47"/>
        <v>0</v>
      </c>
      <c r="Q111" s="15">
        <f t="shared" si="48"/>
        <v>0</v>
      </c>
      <c r="R111" s="15">
        <f t="shared" si="49"/>
        <v>0</v>
      </c>
      <c r="S111" s="15">
        <f t="shared" si="50"/>
        <v>0</v>
      </c>
      <c r="T111" s="65"/>
      <c r="U111" s="66"/>
      <c r="V111" s="66"/>
      <c r="W111" s="66"/>
      <c r="X111" s="66"/>
      <c r="Y111" s="66"/>
      <c r="Z111" s="66"/>
      <c r="AA111" s="66"/>
      <c r="AB111" s="66"/>
      <c r="AC111" s="66"/>
      <c r="AD111" s="66"/>
      <c r="AE111" s="66"/>
      <c r="AF111" s="66"/>
    </row>
    <row r="112" spans="2:20" s="67" customFormat="1" ht="55.5" customHeight="1">
      <c r="B112" s="68" t="s">
        <v>238</v>
      </c>
      <c r="C112" s="69">
        <f>SUM(C95:C111)</f>
        <v>115891348.3</v>
      </c>
      <c r="D112" s="70"/>
      <c r="E112" s="71"/>
      <c r="F112" s="71"/>
      <c r="G112" s="71"/>
      <c r="H112" s="71"/>
      <c r="I112" s="71"/>
      <c r="K112" s="72"/>
      <c r="N112" s="72"/>
      <c r="O112" s="72"/>
      <c r="P112" s="72"/>
      <c r="Q112" s="72"/>
      <c r="R112" s="72"/>
      <c r="S112" s="72"/>
      <c r="T112" s="72"/>
    </row>
  </sheetData>
  <sheetProtection selectLockedCells="1" selectUnlockedCells="1"/>
  <mergeCells count="29">
    <mergeCell ref="A2:AF2"/>
    <mergeCell ref="A4:A6"/>
    <mergeCell ref="B4:B6"/>
    <mergeCell ref="C4:C6"/>
    <mergeCell ref="E4:F5"/>
    <mergeCell ref="G4:G6"/>
    <mergeCell ref="I4:J5"/>
    <mergeCell ref="K4:K6"/>
    <mergeCell ref="L4:L6"/>
    <mergeCell ref="N4:O5"/>
    <mergeCell ref="P4:P6"/>
    <mergeCell ref="R4:S5"/>
    <mergeCell ref="T4:T6"/>
    <mergeCell ref="U4:U6"/>
    <mergeCell ref="V4:V6"/>
    <mergeCell ref="X4:Y5"/>
    <mergeCell ref="Z4:Z6"/>
    <mergeCell ref="AB4:AC5"/>
    <mergeCell ref="AD4:AD6"/>
    <mergeCell ref="AE4:AE6"/>
    <mergeCell ref="AF4:AF6"/>
    <mergeCell ref="A8:AF8"/>
    <mergeCell ref="A11:AF11"/>
    <mergeCell ref="A14:AF14"/>
    <mergeCell ref="B75:B78"/>
    <mergeCell ref="B79:B85"/>
    <mergeCell ref="B86:B88"/>
    <mergeCell ref="B89:B92"/>
    <mergeCell ref="A94:AF94"/>
  </mergeCells>
  <printOptions/>
  <pageMargins left="0.7875" right="0.7875" top="1.025" bottom="1.025" header="0.7875" footer="0.7875"/>
  <pageSetup firstPageNumber="1" useFirstPageNumber="1" horizontalDpi="300" verticalDpi="300" orientation="landscape" paperSize="9" scale="2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2020-09-30T13:38:27Z</cp:lastPrinted>
  <dcterms:created xsi:type="dcterms:W3CDTF">2017-10-20T20:41:04Z</dcterms:created>
  <dcterms:modified xsi:type="dcterms:W3CDTF">2022-09-15T14:16:34Z</dcterms:modified>
  <cp:category/>
  <cp:version/>
  <cp:contentType/>
  <cp:contentStatus/>
  <cp:revision>343</cp:revision>
</cp:coreProperties>
</file>